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N\Desktop\"/>
    </mc:Choice>
  </mc:AlternateContent>
  <bookViews>
    <workbookView xWindow="0" yWindow="0" windowWidth="24000" windowHeight="9735" tabRatio="771" firstSheet="1" activeTab="7"/>
  </bookViews>
  <sheets>
    <sheet name="การเข้าชั้นเรียน" sheetId="7" r:id="rId1"/>
    <sheet name="บันทึกการพัฒนาการเรียนรู้" sheetId="8" r:id="rId2"/>
    <sheet name="คะแนนใบงาน" sheetId="5" r:id="rId3"/>
    <sheet name="คะแนนการทำงานเป็นทีม" sheetId="11" r:id="rId4"/>
    <sheet name="คะแนนโครงงาน" sheetId="9" r:id="rId5"/>
    <sheet name="คะแนนรวม&amp;เกรด" sheetId="4" r:id="rId6"/>
    <sheet name="TQF Learning Outcome" sheetId="10" r:id="rId7"/>
    <sheet name="ความรับผิดชอบ" sheetId="12" r:id="rId8"/>
  </sheets>
  <definedNames>
    <definedName name="_xlnm.Print_Titles" localSheetId="2">คะแนนใบงาน!$2:$13</definedName>
    <definedName name="_xlnm.Print_Titles" localSheetId="5">'คะแนนรวม&amp;เกรด'!$1:$6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" i="7" l="1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10" i="7"/>
  <c r="I11" i="4"/>
  <c r="I10" i="4"/>
  <c r="I9" i="4"/>
  <c r="I8" i="4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14" i="5"/>
  <c r="O84" i="12"/>
  <c r="P84" i="12"/>
  <c r="Q84" i="12"/>
  <c r="O83" i="12"/>
  <c r="P83" i="12"/>
  <c r="Q83" i="12"/>
  <c r="O82" i="12"/>
  <c r="P82" i="12"/>
  <c r="Q82" i="12"/>
  <c r="O81" i="12"/>
  <c r="P81" i="12"/>
  <c r="Q81" i="12"/>
  <c r="O80" i="12"/>
  <c r="P80" i="12"/>
  <c r="Q80" i="12"/>
  <c r="O79" i="12"/>
  <c r="P79" i="12"/>
  <c r="Q79" i="12"/>
  <c r="O78" i="12"/>
  <c r="P78" i="12"/>
  <c r="Q78" i="12"/>
  <c r="O77" i="12"/>
  <c r="P77" i="12"/>
  <c r="Q77" i="12"/>
  <c r="O76" i="12"/>
  <c r="P76" i="12"/>
  <c r="Q76" i="12"/>
  <c r="O75" i="12"/>
  <c r="P75" i="12"/>
  <c r="Q75" i="12"/>
  <c r="O74" i="12"/>
  <c r="P74" i="12"/>
  <c r="Q74" i="12"/>
  <c r="O73" i="12"/>
  <c r="P73" i="12"/>
  <c r="Q73" i="12"/>
  <c r="O72" i="12"/>
  <c r="P72" i="12"/>
  <c r="Q72" i="12"/>
  <c r="O71" i="12"/>
  <c r="P71" i="12"/>
  <c r="Q71" i="12"/>
  <c r="O70" i="12"/>
  <c r="P70" i="12"/>
  <c r="Q70" i="12"/>
  <c r="O69" i="12"/>
  <c r="P69" i="12"/>
  <c r="Q69" i="12"/>
  <c r="O68" i="12"/>
  <c r="P68" i="12"/>
  <c r="Q68" i="12"/>
  <c r="O67" i="12"/>
  <c r="P67" i="12"/>
  <c r="Q67" i="12"/>
  <c r="O66" i="12"/>
  <c r="P66" i="12"/>
  <c r="Q66" i="12"/>
  <c r="O65" i="12"/>
  <c r="P65" i="12"/>
  <c r="Q65" i="12"/>
  <c r="O64" i="12"/>
  <c r="P64" i="12"/>
  <c r="Q64" i="12"/>
  <c r="O63" i="12"/>
  <c r="P63" i="12"/>
  <c r="Q63" i="12"/>
  <c r="O62" i="12"/>
  <c r="P62" i="12"/>
  <c r="Q62" i="12"/>
  <c r="O61" i="12"/>
  <c r="P61" i="12"/>
  <c r="Q61" i="12"/>
  <c r="O60" i="12"/>
  <c r="P60" i="12"/>
  <c r="Q60" i="12"/>
  <c r="O59" i="12"/>
  <c r="P59" i="12"/>
  <c r="Q59" i="12"/>
  <c r="O58" i="12"/>
  <c r="P58" i="12"/>
  <c r="Q58" i="12"/>
  <c r="O57" i="12"/>
  <c r="P57" i="12"/>
  <c r="Q57" i="12"/>
  <c r="O56" i="12"/>
  <c r="P56" i="12"/>
  <c r="Q56" i="12"/>
  <c r="O55" i="12"/>
  <c r="P55" i="12"/>
  <c r="Q55" i="12"/>
  <c r="O54" i="12"/>
  <c r="P54" i="12"/>
  <c r="Q54" i="12"/>
  <c r="O53" i="12"/>
  <c r="P53" i="12"/>
  <c r="Q53" i="12"/>
  <c r="O52" i="12"/>
  <c r="P52" i="12"/>
  <c r="Q52" i="12"/>
  <c r="O51" i="12"/>
  <c r="P51" i="12"/>
  <c r="Q51" i="12"/>
  <c r="O50" i="12"/>
  <c r="P50" i="12"/>
  <c r="Q50" i="12"/>
  <c r="O49" i="12"/>
  <c r="P49" i="12"/>
  <c r="Q49" i="12"/>
  <c r="O48" i="12"/>
  <c r="P48" i="12"/>
  <c r="Q48" i="12"/>
  <c r="O47" i="12"/>
  <c r="P47" i="12"/>
  <c r="Q47" i="12"/>
  <c r="O46" i="12"/>
  <c r="P46" i="12"/>
  <c r="Q46" i="12"/>
  <c r="O45" i="12"/>
  <c r="P45" i="12"/>
  <c r="Q45" i="12"/>
  <c r="O44" i="12"/>
  <c r="P44" i="12"/>
  <c r="Q44" i="12"/>
  <c r="O43" i="12"/>
  <c r="P43" i="12"/>
  <c r="Q43" i="12"/>
  <c r="O42" i="12"/>
  <c r="P42" i="12"/>
  <c r="Q42" i="12"/>
  <c r="O41" i="12"/>
  <c r="P41" i="12"/>
  <c r="Q41" i="12"/>
  <c r="O40" i="12"/>
  <c r="P40" i="12"/>
  <c r="Q40" i="12"/>
  <c r="O39" i="12"/>
  <c r="P39" i="12"/>
  <c r="Q39" i="12"/>
  <c r="O38" i="12"/>
  <c r="P38" i="12"/>
  <c r="Q38" i="12"/>
  <c r="O37" i="12"/>
  <c r="P37" i="12"/>
  <c r="Q37" i="12"/>
  <c r="P36" i="12"/>
  <c r="Q36" i="12"/>
  <c r="O36" i="12"/>
  <c r="O35" i="12"/>
  <c r="P35" i="12"/>
  <c r="Q35" i="12"/>
  <c r="O34" i="12"/>
  <c r="P34" i="12"/>
  <c r="Q34" i="12"/>
  <c r="O33" i="12"/>
  <c r="P33" i="12"/>
  <c r="Q33" i="12"/>
  <c r="O32" i="12"/>
  <c r="P32" i="12"/>
  <c r="Q32" i="12"/>
  <c r="O31" i="12"/>
  <c r="P31" i="12"/>
  <c r="Q31" i="12"/>
  <c r="O30" i="12"/>
  <c r="P30" i="12"/>
  <c r="Q30" i="12"/>
  <c r="O29" i="12"/>
  <c r="P29" i="12"/>
  <c r="Q29" i="12"/>
  <c r="O28" i="12"/>
  <c r="P28" i="12"/>
  <c r="Q28" i="12"/>
  <c r="O27" i="12"/>
  <c r="P27" i="12"/>
  <c r="Q27" i="12"/>
  <c r="O26" i="12"/>
  <c r="P26" i="12"/>
  <c r="Q26" i="12"/>
  <c r="O25" i="12"/>
  <c r="P25" i="12"/>
  <c r="Q25" i="12"/>
  <c r="P24" i="12"/>
  <c r="Q24" i="12"/>
  <c r="O24" i="12"/>
  <c r="O23" i="12"/>
  <c r="P23" i="12"/>
  <c r="Q23" i="12"/>
  <c r="O22" i="12"/>
  <c r="P22" i="12"/>
  <c r="Q22" i="12"/>
  <c r="O21" i="12"/>
  <c r="P21" i="12"/>
  <c r="Q21" i="12"/>
  <c r="O20" i="12"/>
  <c r="P20" i="12"/>
  <c r="Q20" i="12"/>
  <c r="O19" i="12"/>
  <c r="P19" i="12"/>
  <c r="Q19" i="12"/>
  <c r="O18" i="12"/>
  <c r="P18" i="12"/>
  <c r="Q18" i="12"/>
  <c r="O17" i="12"/>
  <c r="P17" i="12"/>
  <c r="Q17" i="12"/>
  <c r="O16" i="12"/>
  <c r="P16" i="12"/>
  <c r="Q16" i="12"/>
  <c r="O15" i="12"/>
  <c r="P15" i="12"/>
  <c r="Q15" i="12"/>
  <c r="O14" i="12"/>
  <c r="P14" i="12"/>
  <c r="Q14" i="12"/>
  <c r="O13" i="12"/>
  <c r="P13" i="12"/>
  <c r="Q13" i="12"/>
  <c r="O12" i="12"/>
  <c r="P12" i="12"/>
  <c r="Q12" i="12"/>
  <c r="O11" i="12"/>
  <c r="P11" i="12"/>
  <c r="Q11" i="12"/>
  <c r="O10" i="12"/>
  <c r="P10" i="12"/>
  <c r="Q10" i="12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10" i="7"/>
  <c r="F11" i="10"/>
  <c r="I11" i="10"/>
  <c r="F12" i="10"/>
  <c r="I12" i="10"/>
  <c r="F13" i="10"/>
  <c r="I13" i="10"/>
  <c r="F14" i="10"/>
  <c r="I14" i="10"/>
  <c r="F15" i="10"/>
  <c r="I15" i="10"/>
  <c r="F16" i="10"/>
  <c r="I16" i="10"/>
  <c r="F17" i="10"/>
  <c r="I17" i="10"/>
  <c r="F18" i="10"/>
  <c r="I18" i="10"/>
  <c r="F19" i="10"/>
  <c r="I19" i="10"/>
  <c r="F20" i="10"/>
  <c r="I20" i="10"/>
  <c r="F21" i="10"/>
  <c r="I21" i="10"/>
  <c r="F22" i="10"/>
  <c r="I22" i="10"/>
  <c r="F23" i="10"/>
  <c r="I23" i="10"/>
  <c r="F24" i="10"/>
  <c r="I24" i="10"/>
  <c r="F25" i="10"/>
  <c r="I25" i="10"/>
  <c r="F26" i="10"/>
  <c r="I26" i="10"/>
  <c r="F27" i="10"/>
  <c r="I27" i="10"/>
  <c r="F28" i="10"/>
  <c r="I28" i="10"/>
  <c r="F29" i="10"/>
  <c r="I29" i="10"/>
  <c r="F30" i="10"/>
  <c r="I30" i="10"/>
  <c r="F31" i="10"/>
  <c r="I31" i="10"/>
  <c r="F32" i="10"/>
  <c r="I32" i="10"/>
  <c r="F33" i="10"/>
  <c r="I33" i="10"/>
  <c r="F34" i="10"/>
  <c r="I34" i="10"/>
  <c r="F35" i="10"/>
  <c r="I35" i="10"/>
  <c r="F36" i="10"/>
  <c r="I36" i="10"/>
  <c r="F37" i="10"/>
  <c r="I37" i="10"/>
  <c r="F38" i="10"/>
  <c r="I38" i="10"/>
  <c r="F39" i="10"/>
  <c r="I39" i="10"/>
  <c r="F40" i="10"/>
  <c r="I40" i="10"/>
  <c r="F41" i="10"/>
  <c r="I41" i="10"/>
  <c r="F42" i="10"/>
  <c r="I42" i="10"/>
  <c r="F43" i="10"/>
  <c r="I43" i="10"/>
  <c r="F44" i="10"/>
  <c r="I44" i="10"/>
  <c r="F45" i="10"/>
  <c r="I45" i="10"/>
  <c r="F46" i="10"/>
  <c r="I46" i="10"/>
  <c r="F47" i="10"/>
  <c r="I47" i="10"/>
  <c r="F48" i="10"/>
  <c r="I48" i="10"/>
  <c r="F49" i="10"/>
  <c r="I49" i="10"/>
  <c r="F50" i="10"/>
  <c r="I50" i="10"/>
  <c r="F51" i="10"/>
  <c r="I51" i="10"/>
  <c r="F52" i="10"/>
  <c r="I52" i="10"/>
  <c r="F53" i="10"/>
  <c r="I53" i="10"/>
  <c r="F54" i="10"/>
  <c r="I54" i="10"/>
  <c r="F55" i="10"/>
  <c r="I55" i="10"/>
  <c r="F56" i="10"/>
  <c r="I56" i="10"/>
  <c r="F57" i="10"/>
  <c r="I57" i="10"/>
  <c r="F58" i="10"/>
  <c r="I58" i="10"/>
  <c r="F59" i="10"/>
  <c r="I59" i="10"/>
  <c r="F60" i="10"/>
  <c r="I60" i="10"/>
  <c r="F61" i="10"/>
  <c r="I61" i="10"/>
  <c r="F62" i="10"/>
  <c r="I62" i="10"/>
  <c r="F63" i="10"/>
  <c r="I63" i="10"/>
  <c r="F64" i="10"/>
  <c r="I64" i="10"/>
  <c r="F65" i="10"/>
  <c r="I65" i="10"/>
  <c r="F66" i="10"/>
  <c r="I66" i="10"/>
  <c r="F67" i="10"/>
  <c r="I67" i="10"/>
  <c r="F68" i="10"/>
  <c r="I68" i="10"/>
  <c r="F69" i="10"/>
  <c r="I69" i="10"/>
  <c r="F70" i="10"/>
  <c r="I70" i="10"/>
  <c r="F71" i="10"/>
  <c r="I71" i="10"/>
  <c r="F72" i="10"/>
  <c r="I72" i="10"/>
  <c r="F73" i="10"/>
  <c r="I73" i="10"/>
  <c r="F74" i="10"/>
  <c r="I74" i="10"/>
  <c r="F75" i="10"/>
  <c r="I75" i="10"/>
  <c r="F76" i="10"/>
  <c r="I76" i="10"/>
  <c r="F77" i="10"/>
  <c r="I77" i="10"/>
  <c r="F78" i="10"/>
  <c r="I78" i="10"/>
  <c r="F79" i="10"/>
  <c r="I79" i="10"/>
  <c r="F80" i="10"/>
  <c r="I80" i="10"/>
  <c r="F81" i="10"/>
  <c r="I81" i="10"/>
  <c r="F82" i="10"/>
  <c r="I82" i="10"/>
  <c r="F83" i="10"/>
  <c r="I83" i="10"/>
  <c r="F84" i="10"/>
  <c r="I84" i="10"/>
  <c r="I10" i="10"/>
  <c r="F10" i="10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12" i="4"/>
  <c r="K8" i="4"/>
  <c r="K9" i="4"/>
  <c r="K10" i="4"/>
  <c r="K11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G12" i="4"/>
  <c r="F12" i="4"/>
  <c r="J10" i="4"/>
  <c r="J11" i="4"/>
  <c r="J8" i="4"/>
  <c r="J9" i="4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2" i="9"/>
  <c r="E13" i="9"/>
  <c r="E14" i="9"/>
  <c r="E15" i="9"/>
  <c r="L15" i="9"/>
  <c r="M15" i="9"/>
  <c r="E16" i="9"/>
  <c r="E17" i="9"/>
  <c r="E18" i="9"/>
  <c r="E19" i="9"/>
  <c r="L19" i="9"/>
  <c r="M19" i="9"/>
  <c r="E20" i="9"/>
  <c r="L20" i="9"/>
  <c r="M20" i="9"/>
  <c r="E21" i="9"/>
  <c r="E22" i="9"/>
  <c r="E23" i="9"/>
  <c r="L23" i="9"/>
  <c r="M23" i="9"/>
  <c r="E24" i="9"/>
  <c r="L24" i="9"/>
  <c r="M24" i="9"/>
  <c r="E25" i="9"/>
  <c r="E26" i="9"/>
  <c r="E27" i="9"/>
  <c r="E28" i="9"/>
  <c r="L28" i="9"/>
  <c r="M28" i="9"/>
  <c r="E29" i="9"/>
  <c r="L29" i="9"/>
  <c r="M29" i="9"/>
  <c r="E30" i="9"/>
  <c r="E31" i="9"/>
  <c r="E32" i="9"/>
  <c r="L32" i="9"/>
  <c r="M32" i="9"/>
  <c r="E33" i="9"/>
  <c r="L33" i="9"/>
  <c r="M33" i="9"/>
  <c r="E34" i="9"/>
  <c r="E35" i="9"/>
  <c r="E36" i="9"/>
  <c r="L36" i="9"/>
  <c r="M36" i="9"/>
  <c r="E37" i="9"/>
  <c r="E38" i="9"/>
  <c r="E39" i="9"/>
  <c r="E40" i="9"/>
  <c r="L40" i="9"/>
  <c r="M40" i="9"/>
  <c r="E41" i="9"/>
  <c r="L41" i="9"/>
  <c r="M41" i="9"/>
  <c r="E42" i="9"/>
  <c r="E43" i="9"/>
  <c r="L43" i="9"/>
  <c r="M43" i="9"/>
  <c r="E44" i="9"/>
  <c r="L44" i="9"/>
  <c r="M44" i="9"/>
  <c r="E45" i="9"/>
  <c r="L45" i="9"/>
  <c r="M45" i="9"/>
  <c r="E46" i="9"/>
  <c r="E47" i="9"/>
  <c r="L47" i="9"/>
  <c r="M47" i="9"/>
  <c r="E48" i="9"/>
  <c r="L48" i="9"/>
  <c r="M48" i="9"/>
  <c r="E49" i="9"/>
  <c r="E50" i="9"/>
  <c r="E51" i="9"/>
  <c r="E52" i="9"/>
  <c r="L52" i="9"/>
  <c r="M52" i="9"/>
  <c r="E53" i="9"/>
  <c r="L53" i="9"/>
  <c r="M53" i="9"/>
  <c r="E54" i="9"/>
  <c r="E55" i="9"/>
  <c r="E56" i="9"/>
  <c r="L56" i="9"/>
  <c r="M56" i="9"/>
  <c r="E57" i="9"/>
  <c r="E58" i="9"/>
  <c r="E59" i="9"/>
  <c r="E60" i="9"/>
  <c r="L60" i="9"/>
  <c r="M60" i="9"/>
  <c r="E61" i="9"/>
  <c r="L61" i="9"/>
  <c r="M61" i="9"/>
  <c r="E62" i="9"/>
  <c r="E63" i="9"/>
  <c r="E64" i="9"/>
  <c r="L64" i="9"/>
  <c r="M64" i="9"/>
  <c r="E65" i="9"/>
  <c r="L65" i="9"/>
  <c r="M65" i="9"/>
  <c r="E66" i="9"/>
  <c r="E67" i="9"/>
  <c r="E68" i="9"/>
  <c r="L68" i="9"/>
  <c r="M68" i="9"/>
  <c r="E69" i="9"/>
  <c r="E70" i="9"/>
  <c r="E71" i="9"/>
  <c r="E72" i="9"/>
  <c r="L72" i="9"/>
  <c r="M72" i="9"/>
  <c r="E73" i="9"/>
  <c r="E74" i="9"/>
  <c r="E75" i="9"/>
  <c r="E76" i="9"/>
  <c r="L76" i="9"/>
  <c r="M76" i="9"/>
  <c r="E77" i="9"/>
  <c r="L77" i="9"/>
  <c r="M77" i="9"/>
  <c r="E78" i="9"/>
  <c r="E79" i="9"/>
  <c r="E80" i="9"/>
  <c r="L80" i="9"/>
  <c r="M80" i="9"/>
  <c r="E81" i="9"/>
  <c r="E82" i="9"/>
  <c r="E83" i="9"/>
  <c r="E84" i="9"/>
  <c r="L84" i="9"/>
  <c r="M84" i="9"/>
  <c r="E85" i="9"/>
  <c r="E86" i="9"/>
  <c r="E87" i="9"/>
  <c r="E88" i="9"/>
  <c r="L88" i="9"/>
  <c r="M88" i="9"/>
  <c r="P88" i="9"/>
  <c r="E89" i="9"/>
  <c r="L89" i="9"/>
  <c r="M89" i="9"/>
  <c r="P89" i="9"/>
  <c r="E90" i="9"/>
  <c r="E91" i="9"/>
  <c r="E92" i="9"/>
  <c r="L92" i="9"/>
  <c r="M92" i="9"/>
  <c r="P92" i="9"/>
  <c r="E93" i="9"/>
  <c r="E94" i="9"/>
  <c r="E95" i="9"/>
  <c r="E96" i="9"/>
  <c r="L96" i="9"/>
  <c r="M96" i="9"/>
  <c r="P96" i="9"/>
  <c r="E97" i="9"/>
  <c r="E98" i="9"/>
  <c r="E99" i="9"/>
  <c r="L99" i="9"/>
  <c r="M99" i="9"/>
  <c r="P99" i="9"/>
  <c r="E100" i="9"/>
  <c r="L100" i="9"/>
  <c r="M100" i="9"/>
  <c r="P100" i="9"/>
  <c r="E101" i="9"/>
  <c r="E102" i="9"/>
  <c r="E103" i="9"/>
  <c r="E104" i="9"/>
  <c r="L104" i="9"/>
  <c r="M104" i="9"/>
  <c r="P104" i="9"/>
  <c r="E105" i="9"/>
  <c r="L105" i="9"/>
  <c r="M105" i="9"/>
  <c r="P105" i="9"/>
  <c r="E106" i="9"/>
  <c r="E107" i="9"/>
  <c r="L107" i="9"/>
  <c r="M107" i="9"/>
  <c r="P107" i="9"/>
  <c r="E108" i="9"/>
  <c r="L108" i="9"/>
  <c r="M108" i="9"/>
  <c r="P108" i="9"/>
  <c r="E109" i="9"/>
  <c r="E110" i="9"/>
  <c r="E111" i="9"/>
  <c r="L111" i="9"/>
  <c r="M111" i="9"/>
  <c r="P111" i="9"/>
  <c r="E112" i="9"/>
  <c r="L112" i="9"/>
  <c r="M112" i="9"/>
  <c r="P112" i="9"/>
  <c r="E113" i="9"/>
  <c r="E114" i="9"/>
  <c r="E115" i="9"/>
  <c r="E116" i="9"/>
  <c r="L116" i="9"/>
  <c r="M116" i="9"/>
  <c r="P116" i="9"/>
  <c r="E117" i="9"/>
  <c r="E118" i="9"/>
  <c r="E119" i="9"/>
  <c r="E120" i="9"/>
  <c r="L120" i="9"/>
  <c r="M120" i="9"/>
  <c r="P120" i="9"/>
  <c r="E121" i="9"/>
  <c r="E122" i="9"/>
  <c r="E123" i="9"/>
  <c r="L123" i="9"/>
  <c r="M123" i="9"/>
  <c r="P123" i="9"/>
  <c r="E124" i="9"/>
  <c r="L124" i="9"/>
  <c r="M124" i="9"/>
  <c r="P124" i="9"/>
  <c r="E125" i="9"/>
  <c r="E126" i="9"/>
  <c r="E127" i="9"/>
  <c r="E128" i="9"/>
  <c r="L128" i="9"/>
  <c r="M128" i="9"/>
  <c r="P128" i="9"/>
  <c r="E129" i="9"/>
  <c r="L129" i="9"/>
  <c r="M129" i="9"/>
  <c r="P129" i="9"/>
  <c r="E130" i="9"/>
  <c r="E131" i="9"/>
  <c r="E132" i="9"/>
  <c r="L132" i="9"/>
  <c r="M132" i="9"/>
  <c r="P132" i="9"/>
  <c r="E133" i="9"/>
  <c r="E134" i="9"/>
  <c r="E135" i="9"/>
  <c r="L135" i="9"/>
  <c r="M135" i="9"/>
  <c r="P135" i="9"/>
  <c r="E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O12" i="9"/>
  <c r="Q12" i="9"/>
  <c r="L13" i="9"/>
  <c r="M13" i="9"/>
  <c r="N13" i="9"/>
  <c r="O13" i="9"/>
  <c r="L14" i="9"/>
  <c r="M14" i="9"/>
  <c r="N14" i="9"/>
  <c r="O14" i="9"/>
  <c r="N15" i="9"/>
  <c r="O15" i="9"/>
  <c r="N16" i="9"/>
  <c r="O16" i="9"/>
  <c r="L17" i="9"/>
  <c r="M17" i="9"/>
  <c r="N17" i="9"/>
  <c r="O17" i="9"/>
  <c r="L18" i="9"/>
  <c r="M18" i="9"/>
  <c r="N18" i="9"/>
  <c r="O18" i="9"/>
  <c r="N19" i="9"/>
  <c r="O19" i="9"/>
  <c r="N20" i="9"/>
  <c r="O20" i="9"/>
  <c r="L21" i="9"/>
  <c r="M21" i="9"/>
  <c r="N21" i="9"/>
  <c r="O21" i="9"/>
  <c r="L22" i="9"/>
  <c r="M22" i="9"/>
  <c r="N22" i="9"/>
  <c r="O22" i="9"/>
  <c r="N23" i="9"/>
  <c r="O23" i="9"/>
  <c r="N24" i="9"/>
  <c r="O24" i="9"/>
  <c r="L25" i="9"/>
  <c r="M25" i="9"/>
  <c r="N25" i="9"/>
  <c r="O25" i="9"/>
  <c r="L26" i="9"/>
  <c r="M26" i="9"/>
  <c r="N26" i="9"/>
  <c r="O26" i="9"/>
  <c r="L27" i="9"/>
  <c r="M27" i="9"/>
  <c r="N27" i="9"/>
  <c r="O27" i="9"/>
  <c r="N28" i="9"/>
  <c r="O28" i="9"/>
  <c r="N29" i="9"/>
  <c r="O29" i="9"/>
  <c r="L30" i="9"/>
  <c r="M30" i="9"/>
  <c r="N30" i="9"/>
  <c r="O30" i="9"/>
  <c r="L31" i="9"/>
  <c r="M31" i="9"/>
  <c r="N31" i="9"/>
  <c r="O31" i="9"/>
  <c r="N32" i="9"/>
  <c r="O32" i="9"/>
  <c r="N33" i="9"/>
  <c r="O33" i="9"/>
  <c r="L34" i="9"/>
  <c r="M34" i="9"/>
  <c r="N34" i="9"/>
  <c r="O34" i="9"/>
  <c r="L35" i="9"/>
  <c r="M35" i="9"/>
  <c r="N35" i="9"/>
  <c r="O35" i="9"/>
  <c r="N36" i="9"/>
  <c r="O36" i="9"/>
  <c r="L37" i="9"/>
  <c r="M37" i="9"/>
  <c r="N37" i="9"/>
  <c r="O37" i="9"/>
  <c r="L38" i="9"/>
  <c r="M38" i="9"/>
  <c r="N38" i="9"/>
  <c r="O38" i="9"/>
  <c r="L39" i="9"/>
  <c r="M39" i="9"/>
  <c r="N39" i="9"/>
  <c r="O39" i="9"/>
  <c r="N40" i="9"/>
  <c r="O40" i="9"/>
  <c r="N41" i="9"/>
  <c r="O41" i="9"/>
  <c r="L42" i="9"/>
  <c r="M42" i="9"/>
  <c r="N42" i="9"/>
  <c r="O42" i="9"/>
  <c r="N43" i="9"/>
  <c r="O43" i="9"/>
  <c r="N44" i="9"/>
  <c r="O44" i="9"/>
  <c r="N45" i="9"/>
  <c r="O45" i="9"/>
  <c r="L46" i="9"/>
  <c r="M46" i="9"/>
  <c r="N46" i="9"/>
  <c r="O46" i="9"/>
  <c r="N47" i="9"/>
  <c r="O47" i="9"/>
  <c r="N48" i="9"/>
  <c r="O48" i="9"/>
  <c r="L49" i="9"/>
  <c r="M49" i="9"/>
  <c r="N49" i="9"/>
  <c r="O49" i="9"/>
  <c r="L50" i="9"/>
  <c r="M50" i="9"/>
  <c r="N50" i="9"/>
  <c r="O50" i="9"/>
  <c r="L51" i="9"/>
  <c r="M51" i="9"/>
  <c r="N51" i="9"/>
  <c r="O51" i="9"/>
  <c r="N52" i="9"/>
  <c r="O52" i="9"/>
  <c r="N53" i="9"/>
  <c r="O53" i="9"/>
  <c r="L54" i="9"/>
  <c r="M54" i="9"/>
  <c r="N54" i="9"/>
  <c r="O54" i="9"/>
  <c r="L55" i="9"/>
  <c r="M55" i="9"/>
  <c r="N55" i="9"/>
  <c r="O55" i="9"/>
  <c r="N56" i="9"/>
  <c r="O56" i="9"/>
  <c r="L57" i="9"/>
  <c r="M57" i="9"/>
  <c r="N57" i="9"/>
  <c r="O57" i="9"/>
  <c r="L58" i="9"/>
  <c r="M58" i="9"/>
  <c r="N58" i="9"/>
  <c r="O58" i="9"/>
  <c r="L59" i="9"/>
  <c r="M59" i="9"/>
  <c r="N59" i="9"/>
  <c r="O59" i="9"/>
  <c r="N60" i="9"/>
  <c r="O60" i="9"/>
  <c r="N61" i="9"/>
  <c r="O61" i="9"/>
  <c r="L62" i="9"/>
  <c r="M62" i="9"/>
  <c r="N62" i="9"/>
  <c r="O62" i="9"/>
  <c r="L63" i="9"/>
  <c r="M63" i="9"/>
  <c r="N63" i="9"/>
  <c r="O63" i="9"/>
  <c r="N64" i="9"/>
  <c r="O64" i="9"/>
  <c r="N65" i="9"/>
  <c r="O65" i="9"/>
  <c r="L66" i="9"/>
  <c r="M66" i="9"/>
  <c r="N66" i="9"/>
  <c r="O66" i="9"/>
  <c r="L67" i="9"/>
  <c r="M67" i="9"/>
  <c r="N67" i="9"/>
  <c r="O67" i="9"/>
  <c r="N68" i="9"/>
  <c r="O68" i="9"/>
  <c r="L69" i="9"/>
  <c r="M69" i="9"/>
  <c r="N69" i="9"/>
  <c r="O69" i="9"/>
  <c r="L70" i="9"/>
  <c r="M70" i="9"/>
  <c r="N70" i="9"/>
  <c r="O70" i="9"/>
  <c r="L71" i="9"/>
  <c r="M71" i="9"/>
  <c r="N71" i="9"/>
  <c r="O71" i="9"/>
  <c r="N72" i="9"/>
  <c r="O72" i="9"/>
  <c r="L73" i="9"/>
  <c r="M73" i="9"/>
  <c r="N73" i="9"/>
  <c r="O73" i="9"/>
  <c r="L74" i="9"/>
  <c r="M74" i="9"/>
  <c r="N74" i="9"/>
  <c r="O74" i="9"/>
  <c r="L75" i="9"/>
  <c r="M75" i="9"/>
  <c r="N75" i="9"/>
  <c r="O75" i="9"/>
  <c r="N76" i="9"/>
  <c r="O76" i="9"/>
  <c r="N77" i="9"/>
  <c r="O77" i="9"/>
  <c r="L78" i="9"/>
  <c r="M78" i="9"/>
  <c r="N78" i="9"/>
  <c r="O78" i="9"/>
  <c r="L79" i="9"/>
  <c r="M79" i="9"/>
  <c r="N79" i="9"/>
  <c r="O79" i="9"/>
  <c r="N80" i="9"/>
  <c r="O80" i="9"/>
  <c r="L81" i="9"/>
  <c r="M81" i="9"/>
  <c r="N81" i="9"/>
  <c r="O81" i="9"/>
  <c r="L82" i="9"/>
  <c r="M82" i="9"/>
  <c r="N82" i="9"/>
  <c r="O82" i="9"/>
  <c r="L83" i="9"/>
  <c r="M83" i="9"/>
  <c r="N83" i="9"/>
  <c r="O83" i="9"/>
  <c r="N84" i="9"/>
  <c r="O84" i="9"/>
  <c r="L85" i="9"/>
  <c r="M85" i="9"/>
  <c r="N85" i="9"/>
  <c r="O85" i="9"/>
  <c r="L86" i="9"/>
  <c r="M86" i="9"/>
  <c r="N86" i="9"/>
  <c r="O86" i="9"/>
  <c r="L87" i="9"/>
  <c r="M87" i="9"/>
  <c r="P87" i="9"/>
  <c r="N87" i="9"/>
  <c r="O87" i="9"/>
  <c r="N88" i="9"/>
  <c r="O88" i="9"/>
  <c r="N89" i="9"/>
  <c r="O89" i="9"/>
  <c r="L90" i="9"/>
  <c r="M90" i="9"/>
  <c r="P90" i="9"/>
  <c r="N90" i="9"/>
  <c r="O90" i="9"/>
  <c r="L91" i="9"/>
  <c r="M91" i="9"/>
  <c r="P91" i="9"/>
  <c r="N91" i="9"/>
  <c r="O91" i="9"/>
  <c r="N92" i="9"/>
  <c r="O92" i="9"/>
  <c r="L93" i="9"/>
  <c r="M93" i="9"/>
  <c r="P93" i="9"/>
  <c r="N93" i="9"/>
  <c r="O93" i="9"/>
  <c r="L94" i="9"/>
  <c r="M94" i="9"/>
  <c r="P94" i="9"/>
  <c r="N94" i="9"/>
  <c r="O94" i="9"/>
  <c r="L95" i="9"/>
  <c r="M95" i="9"/>
  <c r="P95" i="9"/>
  <c r="N95" i="9"/>
  <c r="O95" i="9"/>
  <c r="N96" i="9"/>
  <c r="O96" i="9"/>
  <c r="L97" i="9"/>
  <c r="M97" i="9"/>
  <c r="P97" i="9"/>
  <c r="N97" i="9"/>
  <c r="O97" i="9"/>
  <c r="L98" i="9"/>
  <c r="M98" i="9"/>
  <c r="P98" i="9"/>
  <c r="N98" i="9"/>
  <c r="O98" i="9"/>
  <c r="N99" i="9"/>
  <c r="O99" i="9"/>
  <c r="N100" i="9"/>
  <c r="O100" i="9"/>
  <c r="L101" i="9"/>
  <c r="M101" i="9"/>
  <c r="P101" i="9"/>
  <c r="N101" i="9"/>
  <c r="O101" i="9"/>
  <c r="L102" i="9"/>
  <c r="M102" i="9"/>
  <c r="P102" i="9"/>
  <c r="N102" i="9"/>
  <c r="O102" i="9"/>
  <c r="L103" i="9"/>
  <c r="M103" i="9"/>
  <c r="P103" i="9"/>
  <c r="N103" i="9"/>
  <c r="O103" i="9"/>
  <c r="N104" i="9"/>
  <c r="O104" i="9"/>
  <c r="N105" i="9"/>
  <c r="O105" i="9"/>
  <c r="L106" i="9"/>
  <c r="M106" i="9"/>
  <c r="P106" i="9"/>
  <c r="N106" i="9"/>
  <c r="O106" i="9"/>
  <c r="N107" i="9"/>
  <c r="O107" i="9"/>
  <c r="N108" i="9"/>
  <c r="O108" i="9"/>
  <c r="L109" i="9"/>
  <c r="M109" i="9"/>
  <c r="P109" i="9"/>
  <c r="N109" i="9"/>
  <c r="O109" i="9"/>
  <c r="L110" i="9"/>
  <c r="M110" i="9"/>
  <c r="P110" i="9"/>
  <c r="N110" i="9"/>
  <c r="O110" i="9"/>
  <c r="N111" i="9"/>
  <c r="O111" i="9"/>
  <c r="N112" i="9"/>
  <c r="O112" i="9"/>
  <c r="L113" i="9"/>
  <c r="M113" i="9"/>
  <c r="P113" i="9"/>
  <c r="N113" i="9"/>
  <c r="O113" i="9"/>
  <c r="L114" i="9"/>
  <c r="M114" i="9"/>
  <c r="P114" i="9"/>
  <c r="N114" i="9"/>
  <c r="O114" i="9"/>
  <c r="L115" i="9"/>
  <c r="M115" i="9"/>
  <c r="P115" i="9"/>
  <c r="N115" i="9"/>
  <c r="O115" i="9"/>
  <c r="N116" i="9"/>
  <c r="O116" i="9"/>
  <c r="L117" i="9"/>
  <c r="M117" i="9"/>
  <c r="P117" i="9"/>
  <c r="N117" i="9"/>
  <c r="O117" i="9"/>
  <c r="L118" i="9"/>
  <c r="M118" i="9"/>
  <c r="P118" i="9"/>
  <c r="N118" i="9"/>
  <c r="O118" i="9"/>
  <c r="L119" i="9"/>
  <c r="M119" i="9"/>
  <c r="P119" i="9"/>
  <c r="N119" i="9"/>
  <c r="O119" i="9"/>
  <c r="N120" i="9"/>
  <c r="O120" i="9"/>
  <c r="L121" i="9"/>
  <c r="M121" i="9"/>
  <c r="P121" i="9"/>
  <c r="N121" i="9"/>
  <c r="O121" i="9"/>
  <c r="L122" i="9"/>
  <c r="M122" i="9"/>
  <c r="P122" i="9"/>
  <c r="N122" i="9"/>
  <c r="O122" i="9"/>
  <c r="N123" i="9"/>
  <c r="O123" i="9"/>
  <c r="N124" i="9"/>
  <c r="O124" i="9"/>
  <c r="L125" i="9"/>
  <c r="M125" i="9"/>
  <c r="P125" i="9"/>
  <c r="N125" i="9"/>
  <c r="O125" i="9"/>
  <c r="N126" i="9"/>
  <c r="O126" i="9"/>
  <c r="L127" i="9"/>
  <c r="M127" i="9"/>
  <c r="P127" i="9"/>
  <c r="N127" i="9"/>
  <c r="O127" i="9"/>
  <c r="N128" i="9"/>
  <c r="O128" i="9"/>
  <c r="N129" i="9"/>
  <c r="O129" i="9"/>
  <c r="L130" i="9"/>
  <c r="M130" i="9"/>
  <c r="P130" i="9"/>
  <c r="N130" i="9"/>
  <c r="O130" i="9"/>
  <c r="L131" i="9"/>
  <c r="M131" i="9"/>
  <c r="P131" i="9"/>
  <c r="N131" i="9"/>
  <c r="O131" i="9"/>
  <c r="N132" i="9"/>
  <c r="O132" i="9"/>
  <c r="L133" i="9"/>
  <c r="M133" i="9"/>
  <c r="P133" i="9"/>
  <c r="N133" i="9"/>
  <c r="O133" i="9"/>
  <c r="N134" i="9"/>
  <c r="O134" i="9"/>
  <c r="N135" i="9"/>
  <c r="O135" i="9"/>
  <c r="N12" i="9"/>
  <c r="L10" i="9"/>
  <c r="N10" i="9"/>
  <c r="P86" i="9"/>
  <c r="H84" i="10"/>
  <c r="H86" i="4"/>
  <c r="P77" i="9"/>
  <c r="H75" i="10"/>
  <c r="H77" i="4"/>
  <c r="P45" i="9"/>
  <c r="H43" i="10"/>
  <c r="H45" i="4"/>
  <c r="P21" i="9"/>
  <c r="H19" i="10"/>
  <c r="H21" i="4"/>
  <c r="P55" i="9"/>
  <c r="H53" i="10"/>
  <c r="H55" i="4"/>
  <c r="P37" i="9"/>
  <c r="H35" i="10"/>
  <c r="H37" i="4"/>
  <c r="P79" i="9"/>
  <c r="H77" i="10"/>
  <c r="H79" i="4"/>
  <c r="P70" i="9"/>
  <c r="H68" i="10"/>
  <c r="H70" i="4"/>
  <c r="P61" i="9"/>
  <c r="H59" i="10"/>
  <c r="H61" i="4"/>
  <c r="P47" i="9"/>
  <c r="H45" i="10"/>
  <c r="H47" i="4"/>
  <c r="P38" i="9"/>
  <c r="H36" i="10"/>
  <c r="H38" i="4"/>
  <c r="P29" i="9"/>
  <c r="H27" i="10"/>
  <c r="H29" i="4"/>
  <c r="P23" i="9"/>
  <c r="H21" i="10"/>
  <c r="H23" i="4"/>
  <c r="P63" i="9"/>
  <c r="H61" i="10"/>
  <c r="H63" i="4"/>
  <c r="P54" i="9"/>
  <c r="H52" i="10"/>
  <c r="H54" i="4"/>
  <c r="P31" i="9"/>
  <c r="H29" i="10"/>
  <c r="H31" i="4"/>
  <c r="P78" i="9"/>
  <c r="H76" i="10"/>
  <c r="H78" i="4"/>
  <c r="P69" i="9"/>
  <c r="H67" i="10"/>
  <c r="H69" i="4"/>
  <c r="P46" i="9"/>
  <c r="H44" i="10"/>
  <c r="H46" i="4"/>
  <c r="P22" i="9"/>
  <c r="H20" i="10"/>
  <c r="H22" i="4"/>
  <c r="P85" i="9"/>
  <c r="H83" i="10"/>
  <c r="H85" i="4"/>
  <c r="P71" i="9"/>
  <c r="H69" i="10"/>
  <c r="H71" i="4"/>
  <c r="P62" i="9"/>
  <c r="H60" i="10"/>
  <c r="H62" i="4"/>
  <c r="P53" i="9"/>
  <c r="H51" i="10"/>
  <c r="H53" i="4"/>
  <c r="P39" i="9"/>
  <c r="H37" i="10"/>
  <c r="H39" i="4"/>
  <c r="P30" i="9"/>
  <c r="H28" i="10"/>
  <c r="H30" i="4"/>
  <c r="P82" i="9"/>
  <c r="H80" i="10"/>
  <c r="H82" i="4"/>
  <c r="P75" i="9"/>
  <c r="H73" i="10"/>
  <c r="H75" i="4"/>
  <c r="P73" i="9"/>
  <c r="H71" i="10"/>
  <c r="H73" i="4"/>
  <c r="P66" i="9"/>
  <c r="H64" i="10"/>
  <c r="H66" i="4"/>
  <c r="P57" i="9"/>
  <c r="H55" i="10"/>
  <c r="H57" i="4"/>
  <c r="P49" i="9"/>
  <c r="H47" i="10"/>
  <c r="H49" i="4"/>
  <c r="P41" i="9"/>
  <c r="H39" i="10"/>
  <c r="H41" i="4"/>
  <c r="P33" i="9"/>
  <c r="H31" i="10"/>
  <c r="H33" i="4"/>
  <c r="P80" i="9"/>
  <c r="H78" i="10"/>
  <c r="H80" i="4"/>
  <c r="P68" i="9"/>
  <c r="H66" i="10"/>
  <c r="H68" i="4"/>
  <c r="P60" i="9"/>
  <c r="H58" i="10"/>
  <c r="H60" i="4"/>
  <c r="P48" i="9"/>
  <c r="H46" i="10"/>
  <c r="H48" i="4"/>
  <c r="P36" i="9"/>
  <c r="H34" i="10"/>
  <c r="H36" i="4"/>
  <c r="L12" i="9"/>
  <c r="M12" i="9"/>
  <c r="P12" i="9"/>
  <c r="H10" i="10"/>
  <c r="P19" i="9"/>
  <c r="H17" i="10"/>
  <c r="H19" i="4"/>
  <c r="P81" i="9"/>
  <c r="H79" i="10"/>
  <c r="H81" i="4"/>
  <c r="P74" i="9"/>
  <c r="H72" i="10"/>
  <c r="H74" i="4"/>
  <c r="P65" i="9"/>
  <c r="H63" i="10"/>
  <c r="H65" i="4"/>
  <c r="P58" i="9"/>
  <c r="H56" i="10"/>
  <c r="H58" i="4"/>
  <c r="P50" i="9"/>
  <c r="H48" i="10"/>
  <c r="H50" i="4"/>
  <c r="P43" i="9"/>
  <c r="H41" i="10"/>
  <c r="H43" i="4"/>
  <c r="P35" i="9"/>
  <c r="H33" i="10"/>
  <c r="H35" i="4"/>
  <c r="P27" i="9"/>
  <c r="H25" i="10"/>
  <c r="H27" i="4"/>
  <c r="P18" i="9"/>
  <c r="H16" i="10"/>
  <c r="H18" i="4"/>
  <c r="P76" i="9"/>
  <c r="H74" i="10"/>
  <c r="H76" i="4"/>
  <c r="P64" i="9"/>
  <c r="H62" i="10"/>
  <c r="H64" i="4"/>
  <c r="P52" i="9"/>
  <c r="H50" i="10"/>
  <c r="H52" i="4"/>
  <c r="P40" i="9"/>
  <c r="H38" i="10"/>
  <c r="H40" i="4"/>
  <c r="P28" i="9"/>
  <c r="H26" i="10"/>
  <c r="H28" i="4"/>
  <c r="P20" i="9"/>
  <c r="H18" i="10"/>
  <c r="H20" i="4"/>
  <c r="P25" i="9"/>
  <c r="H23" i="10"/>
  <c r="H25" i="4"/>
  <c r="P83" i="9"/>
  <c r="H81" i="10"/>
  <c r="H83" i="4"/>
  <c r="P67" i="9"/>
  <c r="H65" i="10"/>
  <c r="H67" i="4"/>
  <c r="P59" i="9"/>
  <c r="H57" i="10"/>
  <c r="H59" i="4"/>
  <c r="P51" i="9"/>
  <c r="H49" i="10"/>
  <c r="H51" i="4"/>
  <c r="P42" i="9"/>
  <c r="H40" i="10"/>
  <c r="H42" i="4"/>
  <c r="P34" i="9"/>
  <c r="H32" i="10"/>
  <c r="H34" i="4"/>
  <c r="P84" i="9"/>
  <c r="H82" i="10"/>
  <c r="H84" i="4"/>
  <c r="P72" i="9"/>
  <c r="H70" i="10"/>
  <c r="H72" i="4"/>
  <c r="P56" i="9"/>
  <c r="H54" i="10"/>
  <c r="H56" i="4"/>
  <c r="P44" i="9"/>
  <c r="H42" i="10"/>
  <c r="H44" i="4"/>
  <c r="P32" i="9"/>
  <c r="H30" i="10"/>
  <c r="H32" i="4"/>
  <c r="P24" i="9"/>
  <c r="H22" i="10"/>
  <c r="H24" i="4"/>
  <c r="P26" i="9"/>
  <c r="H24" i="10"/>
  <c r="H26" i="4"/>
  <c r="P17" i="9"/>
  <c r="H15" i="10"/>
  <c r="H17" i="4"/>
  <c r="P15" i="9"/>
  <c r="H13" i="10"/>
  <c r="H15" i="4"/>
  <c r="L16" i="9"/>
  <c r="M16" i="9"/>
  <c r="P14" i="9"/>
  <c r="H12" i="10"/>
  <c r="H14" i="4"/>
  <c r="P13" i="9"/>
  <c r="H11" i="10"/>
  <c r="H13" i="4"/>
  <c r="L134" i="9"/>
  <c r="M134" i="9"/>
  <c r="P134" i="9"/>
  <c r="L126" i="9"/>
  <c r="M126" i="9"/>
  <c r="P126" i="9"/>
  <c r="H12" i="4"/>
  <c r="H8" i="4"/>
  <c r="P16" i="9"/>
  <c r="H14" i="10"/>
  <c r="H16" i="4"/>
  <c r="H11" i="4"/>
  <c r="H10" i="4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7" i="9"/>
  <c r="K127" i="9"/>
  <c r="J128" i="9"/>
  <c r="K128" i="9"/>
  <c r="J129" i="9"/>
  <c r="K129" i="9"/>
  <c r="J130" i="9"/>
  <c r="K130" i="9"/>
  <c r="J131" i="9"/>
  <c r="K131" i="9"/>
  <c r="J132" i="9"/>
  <c r="K132" i="9"/>
  <c r="J133" i="9"/>
  <c r="K133" i="9"/>
  <c r="J134" i="9"/>
  <c r="K134" i="9"/>
  <c r="J135" i="9"/>
  <c r="K135" i="9"/>
  <c r="J12" i="9"/>
  <c r="H9" i="4"/>
  <c r="F9" i="10"/>
  <c r="I9" i="10"/>
  <c r="H9" i="10"/>
  <c r="H8" i="10"/>
  <c r="H7" i="10"/>
  <c r="I7" i="10"/>
  <c r="I8" i="10"/>
  <c r="F8" i="10"/>
  <c r="F7" i="10"/>
  <c r="K12" i="9"/>
  <c r="S32" i="4"/>
  <c r="G11" i="4"/>
  <c r="F11" i="4"/>
  <c r="G10" i="4"/>
  <c r="F10" i="4"/>
  <c r="G9" i="4"/>
  <c r="F9" i="4"/>
  <c r="G8" i="4"/>
  <c r="F8" i="4"/>
  <c r="L7" i="4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6" i="8"/>
  <c r="K26" i="8"/>
  <c r="L26" i="8"/>
  <c r="J27" i="8"/>
  <c r="K27" i="8"/>
  <c r="L27" i="8"/>
  <c r="J28" i="8"/>
  <c r="K28" i="8"/>
  <c r="L28" i="8"/>
  <c r="J29" i="8"/>
  <c r="K29" i="8"/>
  <c r="L29" i="8"/>
  <c r="J30" i="8"/>
  <c r="K30" i="8"/>
  <c r="L30" i="8"/>
  <c r="J31" i="8"/>
  <c r="K31" i="8"/>
  <c r="L31" i="8"/>
  <c r="J32" i="8"/>
  <c r="K32" i="8"/>
  <c r="L32" i="8"/>
  <c r="J33" i="8"/>
  <c r="K33" i="8"/>
  <c r="L33" i="8"/>
  <c r="J34" i="8"/>
  <c r="K34" i="8"/>
  <c r="L34" i="8"/>
  <c r="J35" i="8"/>
  <c r="K35" i="8"/>
  <c r="L35" i="8"/>
  <c r="J36" i="8"/>
  <c r="K36" i="8"/>
  <c r="L36" i="8"/>
  <c r="J37" i="8"/>
  <c r="K37" i="8"/>
  <c r="L37" i="8"/>
  <c r="J38" i="8"/>
  <c r="K38" i="8"/>
  <c r="L38" i="8"/>
  <c r="J39" i="8"/>
  <c r="K39" i="8"/>
  <c r="L39" i="8"/>
  <c r="J40" i="8"/>
  <c r="K40" i="8"/>
  <c r="L40" i="8"/>
  <c r="J41" i="8"/>
  <c r="K41" i="8"/>
  <c r="L41" i="8"/>
  <c r="J42" i="8"/>
  <c r="K42" i="8"/>
  <c r="L42" i="8"/>
  <c r="J43" i="8"/>
  <c r="K43" i="8"/>
  <c r="L43" i="8"/>
  <c r="J44" i="8"/>
  <c r="K44" i="8"/>
  <c r="L44" i="8"/>
  <c r="J45" i="8"/>
  <c r="K45" i="8"/>
  <c r="L45" i="8"/>
  <c r="J46" i="8"/>
  <c r="K46" i="8"/>
  <c r="L46" i="8"/>
  <c r="J47" i="8"/>
  <c r="K47" i="8"/>
  <c r="L47" i="8"/>
  <c r="J48" i="8"/>
  <c r="K48" i="8"/>
  <c r="L48" i="8"/>
  <c r="J49" i="8"/>
  <c r="K49" i="8"/>
  <c r="L49" i="8"/>
  <c r="J50" i="8"/>
  <c r="K50" i="8"/>
  <c r="L50" i="8"/>
  <c r="J51" i="8"/>
  <c r="K51" i="8"/>
  <c r="L51" i="8"/>
  <c r="J52" i="8"/>
  <c r="K52" i="8"/>
  <c r="L52" i="8"/>
  <c r="J53" i="8"/>
  <c r="K53" i="8"/>
  <c r="L53" i="8"/>
  <c r="J54" i="8"/>
  <c r="K54" i="8"/>
  <c r="L54" i="8"/>
  <c r="J55" i="8"/>
  <c r="K55" i="8"/>
  <c r="L55" i="8"/>
  <c r="J56" i="8"/>
  <c r="K56" i="8"/>
  <c r="L56" i="8"/>
  <c r="J57" i="8"/>
  <c r="K57" i="8"/>
  <c r="L57" i="8"/>
  <c r="J58" i="8"/>
  <c r="K58" i="8"/>
  <c r="L58" i="8"/>
  <c r="J59" i="8"/>
  <c r="K59" i="8"/>
  <c r="L59" i="8"/>
  <c r="J60" i="8"/>
  <c r="K60" i="8"/>
  <c r="L60" i="8"/>
  <c r="J61" i="8"/>
  <c r="K61" i="8"/>
  <c r="L61" i="8"/>
  <c r="J62" i="8"/>
  <c r="K62" i="8"/>
  <c r="L62" i="8"/>
  <c r="J63" i="8"/>
  <c r="K63" i="8"/>
  <c r="L63" i="8"/>
  <c r="J64" i="8"/>
  <c r="K64" i="8"/>
  <c r="L64" i="8"/>
  <c r="J65" i="8"/>
  <c r="K65" i="8"/>
  <c r="L65" i="8"/>
  <c r="J66" i="8"/>
  <c r="K66" i="8"/>
  <c r="L66" i="8"/>
  <c r="J67" i="8"/>
  <c r="K67" i="8"/>
  <c r="L67" i="8"/>
  <c r="J68" i="8"/>
  <c r="K68" i="8"/>
  <c r="L68" i="8"/>
  <c r="J69" i="8"/>
  <c r="K69" i="8"/>
  <c r="L69" i="8"/>
  <c r="J70" i="8"/>
  <c r="K70" i="8"/>
  <c r="L70" i="8"/>
  <c r="J71" i="8"/>
  <c r="K71" i="8"/>
  <c r="L71" i="8"/>
  <c r="J72" i="8"/>
  <c r="K72" i="8"/>
  <c r="L72" i="8"/>
  <c r="J73" i="8"/>
  <c r="K73" i="8"/>
  <c r="L73" i="8"/>
  <c r="J74" i="8"/>
  <c r="K74" i="8"/>
  <c r="L74" i="8"/>
  <c r="J75" i="8"/>
  <c r="K75" i="8"/>
  <c r="L75" i="8"/>
  <c r="J76" i="8"/>
  <c r="K76" i="8"/>
  <c r="L76" i="8"/>
  <c r="J77" i="8"/>
  <c r="K77" i="8"/>
  <c r="L77" i="8"/>
  <c r="J78" i="8"/>
  <c r="K78" i="8"/>
  <c r="L78" i="8"/>
  <c r="J79" i="8"/>
  <c r="K79" i="8"/>
  <c r="L79" i="8"/>
  <c r="J80" i="8"/>
  <c r="K80" i="8"/>
  <c r="L80" i="8"/>
  <c r="J81" i="8"/>
  <c r="K81" i="8"/>
  <c r="L81" i="8"/>
  <c r="J82" i="8"/>
  <c r="K82" i="8"/>
  <c r="L82" i="8"/>
  <c r="J83" i="8"/>
  <c r="K83" i="8"/>
  <c r="L83" i="8"/>
  <c r="J84" i="8"/>
  <c r="K84" i="8"/>
  <c r="L84" i="8"/>
  <c r="J85" i="8"/>
  <c r="K85" i="8"/>
  <c r="L85" i="8"/>
  <c r="J86" i="8"/>
  <c r="K86" i="8"/>
  <c r="L86" i="8"/>
  <c r="J12" i="8"/>
  <c r="K12" i="8"/>
  <c r="L12" i="8"/>
  <c r="X82" i="7"/>
  <c r="E82" i="10"/>
  <c r="E84" i="4"/>
  <c r="L84" i="4"/>
  <c r="M84" i="4"/>
  <c r="X74" i="7"/>
  <c r="E74" i="10"/>
  <c r="E76" i="4"/>
  <c r="L76" i="4"/>
  <c r="M76" i="4"/>
  <c r="X62" i="7"/>
  <c r="E62" i="10"/>
  <c r="E64" i="4"/>
  <c r="L64" i="4"/>
  <c r="M64" i="4"/>
  <c r="X54" i="7"/>
  <c r="E54" i="10"/>
  <c r="E56" i="4"/>
  <c r="L56" i="4"/>
  <c r="M56" i="4"/>
  <c r="X42" i="7"/>
  <c r="E42" i="10"/>
  <c r="E44" i="4"/>
  <c r="L44" i="4"/>
  <c r="M44" i="4"/>
  <c r="X34" i="7"/>
  <c r="E34" i="10"/>
  <c r="E36" i="4"/>
  <c r="L36" i="4"/>
  <c r="M36" i="4"/>
  <c r="X22" i="7"/>
  <c r="E22" i="10"/>
  <c r="E24" i="4"/>
  <c r="L24" i="4"/>
  <c r="M24" i="4"/>
  <c r="X14" i="7"/>
  <c r="E14" i="10"/>
  <c r="E16" i="4"/>
  <c r="L16" i="4"/>
  <c r="M16" i="4"/>
  <c r="X81" i="7"/>
  <c r="E81" i="10"/>
  <c r="E83" i="4"/>
  <c r="L83" i="4"/>
  <c r="M83" i="4"/>
  <c r="X77" i="7"/>
  <c r="E77" i="10"/>
  <c r="E79" i="4"/>
  <c r="L79" i="4"/>
  <c r="M79" i="4"/>
  <c r="X73" i="7"/>
  <c r="E73" i="10"/>
  <c r="E75" i="4"/>
  <c r="L75" i="4"/>
  <c r="M75" i="4"/>
  <c r="X69" i="7"/>
  <c r="E69" i="10"/>
  <c r="E71" i="4"/>
  <c r="L71" i="4"/>
  <c r="M71" i="4"/>
  <c r="X65" i="7"/>
  <c r="E65" i="10"/>
  <c r="E67" i="4"/>
  <c r="L67" i="4"/>
  <c r="M67" i="4"/>
  <c r="X61" i="7"/>
  <c r="E61" i="10"/>
  <c r="E63" i="4"/>
  <c r="L63" i="4"/>
  <c r="M63" i="4"/>
  <c r="X57" i="7"/>
  <c r="E57" i="10"/>
  <c r="E59" i="4"/>
  <c r="L59" i="4"/>
  <c r="M59" i="4"/>
  <c r="X53" i="7"/>
  <c r="E53" i="10"/>
  <c r="E55" i="4"/>
  <c r="L55" i="4"/>
  <c r="M55" i="4"/>
  <c r="X49" i="7"/>
  <c r="E49" i="10"/>
  <c r="E51" i="4"/>
  <c r="L51" i="4"/>
  <c r="M51" i="4"/>
  <c r="X45" i="7"/>
  <c r="E45" i="10"/>
  <c r="E47" i="4"/>
  <c r="L47" i="4"/>
  <c r="M47" i="4"/>
  <c r="X41" i="7"/>
  <c r="E41" i="10"/>
  <c r="E43" i="4"/>
  <c r="L43" i="4"/>
  <c r="M43" i="4"/>
  <c r="X37" i="7"/>
  <c r="E37" i="10"/>
  <c r="E39" i="4"/>
  <c r="L39" i="4"/>
  <c r="M39" i="4"/>
  <c r="X33" i="7"/>
  <c r="E33" i="10"/>
  <c r="E35" i="4"/>
  <c r="L35" i="4"/>
  <c r="M35" i="4"/>
  <c r="X29" i="7"/>
  <c r="E29" i="10"/>
  <c r="E31" i="4"/>
  <c r="L31" i="4"/>
  <c r="M31" i="4"/>
  <c r="X25" i="7"/>
  <c r="E25" i="10"/>
  <c r="E27" i="4"/>
  <c r="L27" i="4"/>
  <c r="M27" i="4"/>
  <c r="X21" i="7"/>
  <c r="E21" i="10"/>
  <c r="E23" i="4"/>
  <c r="L23" i="4"/>
  <c r="M23" i="4"/>
  <c r="X17" i="7"/>
  <c r="E17" i="10"/>
  <c r="E19" i="4"/>
  <c r="L19" i="4"/>
  <c r="M19" i="4"/>
  <c r="X13" i="7"/>
  <c r="E13" i="10"/>
  <c r="E15" i="4"/>
  <c r="L15" i="4"/>
  <c r="M15" i="4"/>
  <c r="X70" i="7"/>
  <c r="E70" i="10"/>
  <c r="E72" i="4"/>
  <c r="L72" i="4"/>
  <c r="M72" i="4"/>
  <c r="X50" i="7"/>
  <c r="E50" i="10"/>
  <c r="E52" i="4"/>
  <c r="L52" i="4"/>
  <c r="M52" i="4"/>
  <c r="X30" i="7"/>
  <c r="E30" i="10"/>
  <c r="E32" i="4"/>
  <c r="L32" i="4"/>
  <c r="M32" i="4"/>
  <c r="X84" i="7"/>
  <c r="E84" i="10"/>
  <c r="E86" i="4"/>
  <c r="L86" i="4"/>
  <c r="M86" i="4"/>
  <c r="X80" i="7"/>
  <c r="E80" i="10"/>
  <c r="E82" i="4"/>
  <c r="L82" i="4"/>
  <c r="M82" i="4"/>
  <c r="X76" i="7"/>
  <c r="E76" i="10"/>
  <c r="E78" i="4"/>
  <c r="L78" i="4"/>
  <c r="M78" i="4"/>
  <c r="X72" i="7"/>
  <c r="E72" i="10"/>
  <c r="E74" i="4"/>
  <c r="L74" i="4"/>
  <c r="M74" i="4"/>
  <c r="X68" i="7"/>
  <c r="E68" i="10"/>
  <c r="E70" i="4"/>
  <c r="L70" i="4"/>
  <c r="M70" i="4"/>
  <c r="X64" i="7"/>
  <c r="E64" i="10"/>
  <c r="E66" i="4"/>
  <c r="L66" i="4"/>
  <c r="M66" i="4"/>
  <c r="X60" i="7"/>
  <c r="E60" i="10"/>
  <c r="E62" i="4"/>
  <c r="L62" i="4"/>
  <c r="M62" i="4"/>
  <c r="X56" i="7"/>
  <c r="E56" i="10"/>
  <c r="E58" i="4"/>
  <c r="L58" i="4"/>
  <c r="M58" i="4"/>
  <c r="X52" i="7"/>
  <c r="E52" i="10"/>
  <c r="E54" i="4"/>
  <c r="L54" i="4"/>
  <c r="M54" i="4"/>
  <c r="X48" i="7"/>
  <c r="E48" i="10"/>
  <c r="E50" i="4"/>
  <c r="L50" i="4"/>
  <c r="M50" i="4"/>
  <c r="X44" i="7"/>
  <c r="E44" i="10"/>
  <c r="E46" i="4"/>
  <c r="L46" i="4"/>
  <c r="M46" i="4"/>
  <c r="X40" i="7"/>
  <c r="E40" i="10"/>
  <c r="E42" i="4"/>
  <c r="L42" i="4"/>
  <c r="M42" i="4"/>
  <c r="X36" i="7"/>
  <c r="E36" i="10"/>
  <c r="E38" i="4"/>
  <c r="L38" i="4"/>
  <c r="M38" i="4"/>
  <c r="X32" i="7"/>
  <c r="E32" i="10"/>
  <c r="E34" i="4"/>
  <c r="L34" i="4"/>
  <c r="M34" i="4"/>
  <c r="X28" i="7"/>
  <c r="E28" i="10"/>
  <c r="E30" i="4"/>
  <c r="L30" i="4"/>
  <c r="M30" i="4"/>
  <c r="X24" i="7"/>
  <c r="E24" i="10"/>
  <c r="E26" i="4"/>
  <c r="L26" i="4"/>
  <c r="M26" i="4"/>
  <c r="X20" i="7"/>
  <c r="E20" i="10"/>
  <c r="E22" i="4"/>
  <c r="L22" i="4"/>
  <c r="M22" i="4"/>
  <c r="X16" i="7"/>
  <c r="E16" i="10"/>
  <c r="E18" i="4"/>
  <c r="L18" i="4"/>
  <c r="M18" i="4"/>
  <c r="X12" i="7"/>
  <c r="E12" i="10"/>
  <c r="E14" i="4"/>
  <c r="L14" i="4"/>
  <c r="M14" i="4"/>
  <c r="X78" i="7"/>
  <c r="E78" i="10"/>
  <c r="E80" i="4"/>
  <c r="L80" i="4"/>
  <c r="M80" i="4"/>
  <c r="X66" i="7"/>
  <c r="E66" i="10"/>
  <c r="E68" i="4"/>
  <c r="L68" i="4"/>
  <c r="M68" i="4"/>
  <c r="X58" i="7"/>
  <c r="E58" i="10"/>
  <c r="E60" i="4"/>
  <c r="L60" i="4"/>
  <c r="M60" i="4"/>
  <c r="X46" i="7"/>
  <c r="E46" i="10"/>
  <c r="E48" i="4"/>
  <c r="L48" i="4"/>
  <c r="M48" i="4"/>
  <c r="X38" i="7"/>
  <c r="E38" i="10"/>
  <c r="E40" i="4"/>
  <c r="L40" i="4"/>
  <c r="M40" i="4"/>
  <c r="X26" i="7"/>
  <c r="E26" i="10"/>
  <c r="E28" i="4"/>
  <c r="L28" i="4"/>
  <c r="M28" i="4"/>
  <c r="X18" i="7"/>
  <c r="E18" i="10"/>
  <c r="E20" i="4"/>
  <c r="L20" i="4"/>
  <c r="M20" i="4"/>
  <c r="X83" i="7"/>
  <c r="E83" i="10"/>
  <c r="E85" i="4"/>
  <c r="L85" i="4"/>
  <c r="M85" i="4"/>
  <c r="X79" i="7"/>
  <c r="E79" i="10"/>
  <c r="E81" i="4"/>
  <c r="L81" i="4"/>
  <c r="M81" i="4"/>
  <c r="X75" i="7"/>
  <c r="E75" i="10"/>
  <c r="E77" i="4"/>
  <c r="L77" i="4"/>
  <c r="M77" i="4"/>
  <c r="X71" i="7"/>
  <c r="E71" i="10"/>
  <c r="E73" i="4"/>
  <c r="L73" i="4"/>
  <c r="M73" i="4"/>
  <c r="X67" i="7"/>
  <c r="E67" i="10"/>
  <c r="E69" i="4"/>
  <c r="L69" i="4"/>
  <c r="M69" i="4"/>
  <c r="X63" i="7"/>
  <c r="E63" i="10"/>
  <c r="E65" i="4"/>
  <c r="L65" i="4"/>
  <c r="M65" i="4"/>
  <c r="X59" i="7"/>
  <c r="E59" i="10"/>
  <c r="E61" i="4"/>
  <c r="L61" i="4"/>
  <c r="M61" i="4"/>
  <c r="X55" i="7"/>
  <c r="E55" i="10"/>
  <c r="E57" i="4"/>
  <c r="L57" i="4"/>
  <c r="M57" i="4"/>
  <c r="X51" i="7"/>
  <c r="E51" i="10"/>
  <c r="E53" i="4"/>
  <c r="L53" i="4"/>
  <c r="M53" i="4"/>
  <c r="X47" i="7"/>
  <c r="E47" i="10"/>
  <c r="E49" i="4"/>
  <c r="L49" i="4"/>
  <c r="M49" i="4"/>
  <c r="X43" i="7"/>
  <c r="E43" i="10"/>
  <c r="E45" i="4"/>
  <c r="L45" i="4"/>
  <c r="M45" i="4"/>
  <c r="X39" i="7"/>
  <c r="E39" i="10"/>
  <c r="E41" i="4"/>
  <c r="L41" i="4"/>
  <c r="M41" i="4"/>
  <c r="X35" i="7"/>
  <c r="E35" i="10"/>
  <c r="E37" i="4"/>
  <c r="L37" i="4"/>
  <c r="M37" i="4"/>
  <c r="X31" i="7"/>
  <c r="E31" i="10"/>
  <c r="E33" i="4"/>
  <c r="L33" i="4"/>
  <c r="M33" i="4"/>
  <c r="X27" i="7"/>
  <c r="E27" i="10"/>
  <c r="E29" i="4"/>
  <c r="L29" i="4"/>
  <c r="M29" i="4"/>
  <c r="X23" i="7"/>
  <c r="E23" i="10"/>
  <c r="E25" i="4"/>
  <c r="L25" i="4"/>
  <c r="M25" i="4"/>
  <c r="X19" i="7"/>
  <c r="E19" i="10"/>
  <c r="E21" i="4"/>
  <c r="L21" i="4"/>
  <c r="M21" i="4"/>
  <c r="X15" i="7"/>
  <c r="E15" i="10"/>
  <c r="E17" i="4"/>
  <c r="L17" i="4"/>
  <c r="M17" i="4"/>
  <c r="X11" i="7"/>
  <c r="E11" i="10"/>
  <c r="E13" i="4"/>
  <c r="L13" i="4"/>
  <c r="M13" i="4"/>
  <c r="X10" i="7"/>
  <c r="E10" i="10"/>
  <c r="E8" i="10"/>
  <c r="E12" i="4"/>
  <c r="E9" i="10"/>
  <c r="O13" i="5"/>
  <c r="O73" i="5"/>
  <c r="Q73" i="5"/>
  <c r="G69" i="10"/>
  <c r="O74" i="5"/>
  <c r="Q74" i="5"/>
  <c r="G70" i="10"/>
  <c r="O75" i="5"/>
  <c r="Q75" i="5"/>
  <c r="G71" i="10"/>
  <c r="O76" i="5"/>
  <c r="Q76" i="5"/>
  <c r="G72" i="10"/>
  <c r="O77" i="5"/>
  <c r="Q77" i="5"/>
  <c r="G73" i="10"/>
  <c r="O78" i="5"/>
  <c r="Q78" i="5"/>
  <c r="G74" i="10"/>
  <c r="O79" i="5"/>
  <c r="Q79" i="5"/>
  <c r="G75" i="10"/>
  <c r="O80" i="5"/>
  <c r="Q80" i="5"/>
  <c r="G76" i="10"/>
  <c r="O81" i="5"/>
  <c r="Q81" i="5"/>
  <c r="G77" i="10"/>
  <c r="O82" i="5"/>
  <c r="Q82" i="5"/>
  <c r="G78" i="10"/>
  <c r="O83" i="5"/>
  <c r="Q83" i="5"/>
  <c r="G79" i="10"/>
  <c r="O84" i="5"/>
  <c r="Q84" i="5"/>
  <c r="G80" i="10"/>
  <c r="O85" i="5"/>
  <c r="Q85" i="5"/>
  <c r="G81" i="10"/>
  <c r="O86" i="5"/>
  <c r="Q86" i="5"/>
  <c r="G82" i="10"/>
  <c r="O87" i="5"/>
  <c r="Q87" i="5"/>
  <c r="G83" i="10"/>
  <c r="O88" i="5"/>
  <c r="Q88" i="5"/>
  <c r="G84" i="10"/>
  <c r="O72" i="5"/>
  <c r="Q72" i="5"/>
  <c r="G68" i="10"/>
  <c r="O71" i="5"/>
  <c r="Q71" i="5"/>
  <c r="G67" i="10"/>
  <c r="O70" i="5"/>
  <c r="Q70" i="5"/>
  <c r="G66" i="10"/>
  <c r="O69" i="5"/>
  <c r="Q69" i="5"/>
  <c r="G65" i="10"/>
  <c r="O68" i="5"/>
  <c r="Q68" i="5"/>
  <c r="G64" i="10"/>
  <c r="O67" i="5"/>
  <c r="Q67" i="5"/>
  <c r="G63" i="10"/>
  <c r="O66" i="5"/>
  <c r="Q66" i="5"/>
  <c r="G62" i="10"/>
  <c r="O65" i="5"/>
  <c r="Q65" i="5"/>
  <c r="G61" i="10"/>
  <c r="O64" i="5"/>
  <c r="Q64" i="5"/>
  <c r="G60" i="10"/>
  <c r="O63" i="5"/>
  <c r="Q63" i="5"/>
  <c r="G59" i="10"/>
  <c r="O62" i="5"/>
  <c r="Q62" i="5"/>
  <c r="G58" i="10"/>
  <c r="O61" i="5"/>
  <c r="Q61" i="5"/>
  <c r="G57" i="10"/>
  <c r="O60" i="5"/>
  <c r="Q60" i="5"/>
  <c r="G56" i="10"/>
  <c r="O59" i="5"/>
  <c r="Q59" i="5"/>
  <c r="G55" i="10"/>
  <c r="O58" i="5"/>
  <c r="Q58" i="5"/>
  <c r="G54" i="10"/>
  <c r="O57" i="5"/>
  <c r="Q57" i="5"/>
  <c r="G53" i="10"/>
  <c r="O56" i="5"/>
  <c r="Q56" i="5"/>
  <c r="G52" i="10"/>
  <c r="O55" i="5"/>
  <c r="Q55" i="5"/>
  <c r="G51" i="10"/>
  <c r="O54" i="5"/>
  <c r="Q54" i="5"/>
  <c r="G50" i="10"/>
  <c r="O53" i="5"/>
  <c r="Q53" i="5"/>
  <c r="G49" i="10"/>
  <c r="O52" i="5"/>
  <c r="Q52" i="5"/>
  <c r="G48" i="10"/>
  <c r="O51" i="5"/>
  <c r="Q51" i="5"/>
  <c r="G47" i="10"/>
  <c r="O50" i="5"/>
  <c r="Q50" i="5"/>
  <c r="G46" i="10"/>
  <c r="O49" i="5"/>
  <c r="Q49" i="5"/>
  <c r="G45" i="10"/>
  <c r="O48" i="5"/>
  <c r="Q48" i="5"/>
  <c r="G44" i="10"/>
  <c r="O47" i="5"/>
  <c r="Q47" i="5"/>
  <c r="G43" i="10"/>
  <c r="O46" i="5"/>
  <c r="Q46" i="5"/>
  <c r="G42" i="10"/>
  <c r="O45" i="5"/>
  <c r="Q45" i="5"/>
  <c r="G41" i="10"/>
  <c r="O44" i="5"/>
  <c r="Q44" i="5"/>
  <c r="G40" i="10"/>
  <c r="O43" i="5"/>
  <c r="Q43" i="5"/>
  <c r="G39" i="10"/>
  <c r="O42" i="5"/>
  <c r="Q42" i="5"/>
  <c r="G38" i="10"/>
  <c r="O41" i="5"/>
  <c r="Q41" i="5"/>
  <c r="G37" i="10"/>
  <c r="O40" i="5"/>
  <c r="Q40" i="5"/>
  <c r="G36" i="10"/>
  <c r="O39" i="5"/>
  <c r="Q39" i="5"/>
  <c r="G35" i="10"/>
  <c r="O38" i="5"/>
  <c r="Q38" i="5"/>
  <c r="G34" i="10"/>
  <c r="O37" i="5"/>
  <c r="Q37" i="5"/>
  <c r="G33" i="10"/>
  <c r="O36" i="5"/>
  <c r="Q36" i="5"/>
  <c r="G32" i="10"/>
  <c r="O35" i="5"/>
  <c r="Q35" i="5"/>
  <c r="G31" i="10"/>
  <c r="O34" i="5"/>
  <c r="Q34" i="5"/>
  <c r="G30" i="10"/>
  <c r="O33" i="5"/>
  <c r="Q33" i="5"/>
  <c r="G29" i="10"/>
  <c r="O32" i="5"/>
  <c r="Q32" i="5"/>
  <c r="G28" i="10"/>
  <c r="O31" i="5"/>
  <c r="Q31" i="5"/>
  <c r="G27" i="10"/>
  <c r="O30" i="5"/>
  <c r="Q30" i="5"/>
  <c r="G26" i="10"/>
  <c r="O29" i="5"/>
  <c r="Q29" i="5"/>
  <c r="G25" i="10"/>
  <c r="O28" i="5"/>
  <c r="Q28" i="5"/>
  <c r="G24" i="10"/>
  <c r="O27" i="5"/>
  <c r="Q27" i="5"/>
  <c r="G23" i="10"/>
  <c r="O26" i="5"/>
  <c r="Q26" i="5"/>
  <c r="G22" i="10"/>
  <c r="O25" i="5"/>
  <c r="Q25" i="5"/>
  <c r="G21" i="10"/>
  <c r="O24" i="5"/>
  <c r="Q24" i="5"/>
  <c r="G20" i="10"/>
  <c r="O23" i="5"/>
  <c r="Q23" i="5"/>
  <c r="G19" i="10"/>
  <c r="O22" i="5"/>
  <c r="Q22" i="5"/>
  <c r="G18" i="10"/>
  <c r="O21" i="5"/>
  <c r="Q21" i="5"/>
  <c r="G17" i="10"/>
  <c r="O20" i="5"/>
  <c r="Q20" i="5"/>
  <c r="G16" i="10"/>
  <c r="O19" i="5"/>
  <c r="Q19" i="5"/>
  <c r="G15" i="10"/>
  <c r="O18" i="5"/>
  <c r="Q18" i="5"/>
  <c r="G14" i="10"/>
  <c r="O17" i="5"/>
  <c r="Q17" i="5"/>
  <c r="G13" i="10"/>
  <c r="O16" i="5"/>
  <c r="Q16" i="5"/>
  <c r="G12" i="10"/>
  <c r="O15" i="5"/>
  <c r="Q15" i="5"/>
  <c r="G11" i="10"/>
  <c r="O14" i="5"/>
  <c r="Q14" i="5"/>
  <c r="G10" i="10"/>
  <c r="E7" i="10"/>
  <c r="E10" i="4"/>
  <c r="E11" i="4"/>
  <c r="L12" i="4"/>
  <c r="E8" i="4"/>
  <c r="E9" i="4"/>
  <c r="G8" i="10"/>
  <c r="G7" i="10"/>
  <c r="G9" i="10"/>
  <c r="L8" i="4"/>
  <c r="S30" i="4"/>
  <c r="L10" i="4"/>
  <c r="S29" i="4"/>
  <c r="S31" i="4"/>
  <c r="L11" i="4"/>
  <c r="S28" i="4"/>
  <c r="L9" i="4"/>
  <c r="M12" i="4"/>
  <c r="T22" i="4"/>
  <c r="T21" i="4"/>
  <c r="T16" i="4"/>
  <c r="T18" i="4"/>
  <c r="T17" i="4"/>
  <c r="T23" i="4"/>
  <c r="T14" i="4"/>
  <c r="T24" i="4"/>
  <c r="T19" i="4"/>
  <c r="T25" i="4"/>
  <c r="T20" i="4"/>
  <c r="T15" i="4"/>
  <c r="T26" i="4"/>
</calcChain>
</file>

<file path=xl/sharedStrings.xml><?xml version="1.0" encoding="utf-8"?>
<sst xmlns="http://schemas.openxmlformats.org/spreadsheetml/2006/main" count="200" uniqueCount="126">
  <si>
    <t>คำชี้แจง</t>
  </si>
  <si>
    <t>เลขที่</t>
  </si>
  <si>
    <t>รหัสประจำตัว</t>
  </si>
  <si>
    <t>ชื่อ - นามสกุล</t>
  </si>
  <si>
    <t>คณะ/สาขา</t>
  </si>
  <si>
    <t>รวม</t>
  </si>
  <si>
    <t>คิดเป็น
ร้อยละ</t>
  </si>
  <si>
    <t>ครั้งที่</t>
  </si>
  <si>
    <t>สรุป</t>
  </si>
  <si>
    <t>เข้าเรียน</t>
  </si>
  <si>
    <t>ขาดเรียน</t>
  </si>
  <si>
    <t xml:space="preserve"> สอบปลายภาค</t>
  </si>
  <si>
    <t>เกรด</t>
  </si>
  <si>
    <t>หมายเหตุ</t>
  </si>
  <si>
    <t>คะแนนเต็ม</t>
  </si>
  <si>
    <t>ลำดับ</t>
  </si>
  <si>
    <t>ชื่อ-สกุล</t>
  </si>
  <si>
    <t xml:space="preserve">
คณะ/สาขา</t>
  </si>
  <si>
    <t>คะแนน</t>
  </si>
  <si>
    <t xml:space="preserve">
รวม</t>
  </si>
  <si>
    <t>เกณฑ์การประเมิน</t>
  </si>
  <si>
    <t>ช่วงคะแนน</t>
  </si>
  <si>
    <t>จำนวน</t>
  </si>
  <si>
    <t>A</t>
  </si>
  <si>
    <t>ถึง</t>
  </si>
  <si>
    <t>B+</t>
  </si>
  <si>
    <t>B</t>
  </si>
  <si>
    <t>C+</t>
  </si>
  <si>
    <t>C</t>
  </si>
  <si>
    <t>D+</t>
  </si>
  <si>
    <t>D</t>
  </si>
  <si>
    <t>F</t>
  </si>
  <si>
    <t>I</t>
  </si>
  <si>
    <t>S</t>
  </si>
  <si>
    <t>U</t>
  </si>
  <si>
    <t>W</t>
  </si>
  <si>
    <t>MAX</t>
  </si>
  <si>
    <t>MIN</t>
  </si>
  <si>
    <t>MEAN</t>
  </si>
  <si>
    <t>SD</t>
  </si>
  <si>
    <t>1. ใบงานแต่ละใบ คะแนนเต็ม 10 คะแนน</t>
  </si>
  <si>
    <t>2. ตรวจและให้คะแนนตามเกณฑ์ที่กำหนด</t>
  </si>
  <si>
    <t>ประเมินผลลัพธ์การเรียนรู้ ด้านคุณธรรม จริยธรรม: มีวินัยด้านการตรงต่อเวลา และมีความรับผิดชอบในหน้าที่</t>
  </si>
  <si>
    <t xml:space="preserve"> ใบงาน</t>
  </si>
  <si>
    <t>ประเมินผลลัพธ์การเรียนรู้ ด้านจริยธรรม ความรู้ ปัญญา ความสัมพันธ์ระหว่างบุคคลและความรับผิดชอบ ทักษะการวิเคราะห์เชิงตัวเลข การสื่อสาร และการใช้เทคโนโลยีสารสนเทศ</t>
  </si>
  <si>
    <t>1. คะแนนโครงงานแบ่งออกเป็น 5 ส่วน</t>
  </si>
  <si>
    <t>เล่มรายงานโครงงาน</t>
  </si>
  <si>
    <r>
      <t xml:space="preserve">รวม </t>
    </r>
    <r>
      <rPr>
        <sz val="18"/>
        <color indexed="8"/>
        <rFont val="TH SarabunPSK"/>
        <family val="2"/>
      </rPr>
      <t>100</t>
    </r>
  </si>
  <si>
    <t>วันที่สอน</t>
  </si>
  <si>
    <r>
      <t xml:space="preserve">คิดเป็น
ร้อยละ </t>
    </r>
    <r>
      <rPr>
        <sz val="18"/>
        <color indexed="8"/>
        <rFont val="TH SarabunPSK"/>
        <family val="2"/>
      </rPr>
      <t xml:space="preserve">10 </t>
    </r>
  </si>
  <si>
    <t>D4</t>
  </si>
  <si>
    <t>บันทึกการพัฒนาภาวะผู้นำ</t>
  </si>
  <si>
    <t>พฤติกรรมการเข้าชั้นเรียน</t>
  </si>
  <si>
    <t>รวม 50</t>
  </si>
  <si>
    <t>การให้คะแนน ผลการดำเนินงาน พิจารณาจาก การดำเนินงานที่บรรลุ/สอดคล้องกับวัตถุประสงค์ของโครงงาน และคุณค่าที่เกิดขึ้น โดยอาจพิจารณาจากผลการประเมินความพึงพอใจของผู้รับบริการ</t>
  </si>
  <si>
    <t>D1</t>
  </si>
  <si>
    <t>D3</t>
  </si>
  <si>
    <t>D2</t>
  </si>
  <si>
    <t>Max</t>
  </si>
  <si>
    <t>Min</t>
  </si>
  <si>
    <t>Mean</t>
  </si>
  <si>
    <t>ขาดสอบ</t>
  </si>
  <si>
    <t>D5</t>
  </si>
  <si>
    <t>คะแนนที่ได้</t>
  </si>
  <si>
    <t>หากนักศึกษาไม่มาเรียน ไม่มีสิทธิ์ส่งงาน</t>
  </si>
  <si>
    <t>กรณีลา ไม่ต้องส่งงาน ใช้การลดตัวหาร</t>
  </si>
  <si>
    <t>ส่งงานช้ากว่าที่กำหนด 
ให้หักคะแนนตามความเหมาะสม</t>
  </si>
  <si>
    <t>D1 คุณธรรม จริยธรรม: ตรงต่อเวลา</t>
  </si>
  <si>
    <t>D3 ทักษะทางปัญญา: การคิดวิเคราะห์ การเรียนรู้</t>
  </si>
  <si>
    <t>D3 ทักษะทางปัญญา: การคิดวิเคราะห์ เรียนรู้ แก้ปัญหา</t>
  </si>
  <si>
    <t>D4= ความสัมพันธ์ระหว่างบุคคลและความรับผิดชอบ D5= ทักษะการวิเคราะห์เชิงตัวเลข การสื่อสาร และการใช้เทคโนโลยีสารสนเทศ</t>
  </si>
  <si>
    <t>3. หากนักศึกษาส่งงานที่กำหนดช้า ให้หักคะแนน</t>
  </si>
  <si>
    <t>3. หากนักศึกษาส่งช้า ให้หักคะแนนวันละ 1 คะแนน กรณีมาเรียนแต่มาส่งช้า</t>
  </si>
  <si>
    <r>
      <t xml:space="preserve">คิดเป็น
ร้อยละ </t>
    </r>
    <r>
      <rPr>
        <sz val="20"/>
        <color indexed="8"/>
        <rFont val="TH SarabunPSK"/>
        <family val="2"/>
      </rPr>
      <t>25</t>
    </r>
  </si>
  <si>
    <t>TQF LO</t>
  </si>
  <si>
    <t>ผลลัพธ์การเรียนรู้ (TQF LO)</t>
  </si>
  <si>
    <t>ครั้ง</t>
  </si>
  <si>
    <t>ลา</t>
  </si>
  <si>
    <t>ทำงานเป็นทีมเชิงปริมาณ ใช้แบบประเมิน 2</t>
  </si>
  <si>
    <t>ทำงานเป็นทีมเชิงคุณภาพ ใช้แบบประเมิน 1</t>
  </si>
  <si>
    <t>D4
การทำงานเป็นทีม</t>
  </si>
  <si>
    <t>คะแนนรวมคิดเกรด</t>
  </si>
  <si>
    <t>D5
สื่อสาร การใช้เทคโนโลยี เกิดประโยชน์</t>
  </si>
  <si>
    <t>ตนเอง</t>
  </si>
  <si>
    <t>เพื่อนคนที่ 1</t>
  </si>
  <si>
    <t>เพื่อนคนที่ 2</t>
  </si>
  <si>
    <t>เพื่อนคนที่ 3</t>
  </si>
  <si>
    <t>เพื่อนคนที่ 4</t>
  </si>
  <si>
    <t>เพื่อนคนที่ 5</t>
  </si>
  <si>
    <t>เพื่อนคนที่ 6</t>
  </si>
  <si>
    <t>การประเมินผลลัพธ์การเรียนรู้ด้านทักษะความสัมพันธ์ระหว่างบุคคลและความรับผิดชอบ D4</t>
  </si>
  <si>
    <t>คะแนนจากแบบเพื่อนประเมินเพื่อน การทำงานเป็นทีมเชิงคุณภาพ (แบบประเมิน 1)</t>
  </si>
  <si>
    <t xml:space="preserve"> โครงงาน (ทำงานเป็นทีม)</t>
  </si>
  <si>
    <t xml:space="preserve"> โครงงาน (สารสนเทศ สื่อสาร)</t>
  </si>
  <si>
    <t>e-leaning (รับผิดชอบ)</t>
  </si>
  <si>
    <t>เข้าเรียน = 1,   มาสาย 15 นาที-1 ชั่วโมง = 0.5, มาสาย เกิน 1 ชั่วโมง = 0.25, ขาด = 0,  ลา = ให้ระบุ ลา (ไม่นำมาคำนวณค่าคะแนนร้อยละ)</t>
  </si>
  <si>
    <t>ประโยชน์ของโครงงาน</t>
  </si>
  <si>
    <t>3. หากนักศึกษาส่งช้า ให้หักคะแนนวันละ 1 คะแนน เฉพาะกรณีมาเรียนแต่ส่งงานช้า</t>
  </si>
  <si>
    <t>บันทึกคะแนนจากแบบประเมินเพื่อนประเมินเพื่อนเชิงคุณภาพและปริมาณ แบบประเมิน 1 และแบบประเมิน 2</t>
  </si>
  <si>
    <t>การนำเสนอโครงงาน</t>
  </si>
  <si>
    <t>แบบบันทึกข้อมูลการเข้าชั้นเรียน และคะแนนพฤติกรรมนักศึกษา วิชา ....................................................</t>
  </si>
  <si>
    <t>คะแนนแบบบันทึกการพัฒนาการเรียนรู้ของนักศึกษา วิชา................................................................</t>
  </si>
  <si>
    <t>แบบบันทึกคะแนนใบงานวิชา  ..........</t>
  </si>
  <si>
    <t>ใบงานที่ 1 .................................... (เดี่ยว)</t>
  </si>
  <si>
    <t>ใบงานที่ 3 ......................................... (เดี่ยว)</t>
  </si>
  <si>
    <t>ใบงานที่ 4 ......................................(กลุ่ม)</t>
  </si>
  <si>
    <t>ใบงานที่ 2 ................................... (กลุ่ม)</t>
  </si>
  <si>
    <t>ใบงานที่ 5 ...................................... (กลุ่ม)</t>
  </si>
  <si>
    <t>ใบงานที่ 6 ...................................... (เดี่ยว)</t>
  </si>
  <si>
    <t>ใบงานที่ 7 ...................................... (กลุ่ม)</t>
  </si>
  <si>
    <t>ใบงานที่ 8 .................................. (กลุ่ม)</t>
  </si>
  <si>
    <t>ใบงานที่ 9 ..............................(เดี่ยว)</t>
  </si>
  <si>
    <t>ใบงานที่ 10 ..................................... (เดี่ยว)</t>
  </si>
  <si>
    <t>แบบบันทึกคะแนนการการดำเนินงานโครงงาน วิชา ....................................................</t>
  </si>
  <si>
    <t>แบบบันทึกคะแนนและผลการเรียนวิชา .......................................................</t>
  </si>
  <si>
    <t>แบบบันทึกคะแนนและผลลัพธ์การเรียนรู้ตามกรอบ TQF วิชา ..........................................................</t>
  </si>
  <si>
    <t xml:space="preserve">กรณีอนุญาตให้ลา ไม่ต้องส่งงาน </t>
  </si>
  <si>
    <t>D1 คุณธรรม จริยธรรม: ความรับผิดชอบ</t>
  </si>
  <si>
    <t>แบบบันทึกข้อมูลความรับผิดชอบต่องานที่มอบหมาย วิชา ....................................................</t>
  </si>
  <si>
    <t>วันที่</t>
  </si>
  <si>
    <r>
      <t xml:space="preserve">ความรับผิดชอบ
ร้อยละ </t>
    </r>
    <r>
      <rPr>
        <b/>
        <sz val="18"/>
        <color indexed="8"/>
        <rFont val="TH SarabunPSK"/>
        <family val="2"/>
      </rPr>
      <t>5</t>
    </r>
  </si>
  <si>
    <t>รวมคะแนน</t>
  </si>
  <si>
    <r>
      <t xml:space="preserve">เข้าเรียน
คิดเป็น
ร้อยละ </t>
    </r>
    <r>
      <rPr>
        <b/>
        <sz val="18"/>
        <color indexed="8"/>
        <rFont val="TH SarabunPSK"/>
        <family val="2"/>
      </rPr>
      <t>10</t>
    </r>
  </si>
  <si>
    <t>ประจำภาคการศึกษา.......... ปีการศึกษา..........</t>
  </si>
  <si>
    <t>ประจำภาคการศึกษา............ ปีการศึกษา...............</t>
  </si>
  <si>
    <t>ประจำภาคการศึกษา............... ปีการศึกษา...................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</si>
</sst>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_-;\-* #,##0_-;_-* &quot;-&quot;_-;_-@_-"/>
    <numFmt numFmtId="188" formatCode="0.0"/>
    <numFmt numFmtId="189" formatCode="B1d\-mmm"/>
  </numFmts>
  <fonts count="61">
    <font>
      <sz val="16"/>
      <color theme="1"/>
      <name val="TH SarabunPSK"/>
      <family val="2"/>
      <charset val="222"/>
    </font>
    <font>
      <sz val="14"/>
      <name val="Cordia New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4"/>
      <name val="Wingdings"/>
      <charset val="2"/>
    </font>
    <font>
      <sz val="16"/>
      <name val="TH SarabunPSK"/>
      <family val="2"/>
    </font>
    <font>
      <b/>
      <sz val="20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Th"/>
      <charset val="22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sz val="14"/>
      <color theme="5" tint="-0.499984740745262"/>
      <name val="TH SarabunPSK"/>
      <family val="2"/>
    </font>
    <font>
      <sz val="16"/>
      <color theme="5" tint="-0.499984740745262"/>
      <name val="TH SarabunPSK"/>
      <family val="2"/>
    </font>
    <font>
      <sz val="10"/>
      <name val="Arial"/>
      <family val="2"/>
    </font>
    <font>
      <sz val="48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28"/>
      <color rgb="FFFF0000"/>
      <name val="TH SarabunPSK"/>
      <family val="2"/>
    </font>
    <font>
      <sz val="18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22"/>
      <name val="TH SarabunPSK"/>
      <family val="2"/>
    </font>
    <font>
      <b/>
      <sz val="22"/>
      <color indexed="8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0"/>
      <color theme="0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b/>
      <sz val="18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28"/>
      <color indexed="8"/>
      <name val="TH Sarabun Ne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12" fillId="0" borderId="0"/>
    <xf numFmtId="0" fontId="25" fillId="0" borderId="0"/>
  </cellStyleXfs>
  <cellXfs count="331">
    <xf numFmtId="0" fontId="0" fillId="0" borderId="0" xfId="0"/>
    <xf numFmtId="0" fontId="15" fillId="0" borderId="1" xfId="10" applyFont="1" applyFill="1" applyBorder="1" applyAlignment="1">
      <alignment horizontal="center" vertical="top" wrapText="1"/>
    </xf>
    <xf numFmtId="0" fontId="16" fillId="0" borderId="1" xfId="9" applyFont="1" applyBorder="1" applyAlignment="1">
      <alignment horizontal="center" vertical="top"/>
    </xf>
    <xf numFmtId="0" fontId="16" fillId="0" borderId="1" xfId="9" applyFont="1" applyBorder="1" applyAlignment="1">
      <alignment vertical="top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Border="1" applyAlignment="1">
      <alignment horizontal="right" vertical="center"/>
    </xf>
    <xf numFmtId="0" fontId="4" fillId="0" borderId="0" xfId="9"/>
    <xf numFmtId="0" fontId="3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4" fillId="0" borderId="1" xfId="9" applyBorder="1" applyAlignment="1">
      <alignment horizontal="center"/>
    </xf>
    <xf numFmtId="0" fontId="3" fillId="2" borderId="1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left" vertical="center"/>
    </xf>
    <xf numFmtId="0" fontId="6" fillId="2" borderId="2" xfId="5" applyFont="1" applyFill="1" applyBorder="1" applyAlignment="1">
      <alignment horizontal="center" vertical="center"/>
    </xf>
    <xf numFmtId="0" fontId="17" fillId="4" borderId="1" xfId="9" applyFont="1" applyFill="1" applyBorder="1" applyAlignment="1">
      <alignment horizontal="center" vertical="center" wrapText="1"/>
    </xf>
    <xf numFmtId="0" fontId="4" fillId="0" borderId="0" xfId="9" applyFont="1"/>
    <xf numFmtId="0" fontId="9" fillId="0" borderId="1" xfId="1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 wrapText="1"/>
    </xf>
    <xf numFmtId="0" fontId="4" fillId="0" borderId="1" xfId="9" applyBorder="1"/>
    <xf numFmtId="0" fontId="4" fillId="0" borderId="1" xfId="9" applyFill="1" applyBorder="1"/>
    <xf numFmtId="0" fontId="4" fillId="0" borderId="0" xfId="9" applyAlignment="1">
      <alignment horizontal="center"/>
    </xf>
    <xf numFmtId="0" fontId="18" fillId="0" borderId="1" xfId="2" applyFont="1" applyFill="1" applyBorder="1" applyAlignment="1">
      <alignment horizontal="center" textRotation="90"/>
    </xf>
    <xf numFmtId="0" fontId="3" fillId="0" borderId="1" xfId="2" applyFont="1" applyFill="1" applyBorder="1" applyAlignment="1">
      <alignment horizontal="center" textRotation="90"/>
    </xf>
    <xf numFmtId="0" fontId="3" fillId="0" borderId="1" xfId="3" applyFont="1" applyFill="1" applyBorder="1" applyAlignment="1">
      <alignment horizontal="center" textRotation="90"/>
    </xf>
    <xf numFmtId="2" fontId="18" fillId="0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/>
    </xf>
    <xf numFmtId="0" fontId="19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17" fillId="4" borderId="1" xfId="4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left" vertical="center"/>
    </xf>
    <xf numFmtId="0" fontId="21" fillId="0" borderId="0" xfId="7" applyFont="1" applyAlignment="1">
      <alignment vertical="center"/>
    </xf>
    <xf numFmtId="0" fontId="17" fillId="4" borderId="1" xfId="9" applyFont="1" applyFill="1" applyBorder="1" applyAlignment="1">
      <alignment vertical="center" wrapText="1"/>
    </xf>
    <xf numFmtId="0" fontId="18" fillId="4" borderId="1" xfId="9" applyFont="1" applyFill="1" applyBorder="1" applyAlignment="1">
      <alignment horizontal="center" vertical="center" wrapText="1"/>
    </xf>
    <xf numFmtId="0" fontId="18" fillId="4" borderId="1" xfId="9" applyFont="1" applyFill="1" applyBorder="1" applyAlignment="1">
      <alignment vertical="center" wrapText="1"/>
    </xf>
    <xf numFmtId="0" fontId="4" fillId="0" borderId="1" xfId="9" applyBorder="1" applyAlignment="1"/>
    <xf numFmtId="0" fontId="23" fillId="7" borderId="1" xfId="5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left" vertical="center"/>
    </xf>
    <xf numFmtId="0" fontId="24" fillId="7" borderId="2" xfId="5" applyFont="1" applyFill="1" applyBorder="1" applyAlignment="1">
      <alignment horizontal="center" vertical="center"/>
    </xf>
    <xf numFmtId="0" fontId="8" fillId="0" borderId="0" xfId="11" applyFont="1" applyFill="1" applyAlignment="1">
      <alignment horizontal="center" vertical="center"/>
    </xf>
    <xf numFmtId="0" fontId="8" fillId="0" borderId="0" xfId="11" applyFont="1" applyFill="1" applyAlignment="1">
      <alignment vertical="center"/>
    </xf>
    <xf numFmtId="0" fontId="26" fillId="0" borderId="0" xfId="11" applyFont="1" applyFill="1" applyAlignment="1">
      <alignment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188" fontId="8" fillId="9" borderId="1" xfId="11" applyNumberFormat="1" applyFont="1" applyFill="1" applyBorder="1" applyAlignment="1">
      <alignment horizontal="center" vertical="center"/>
    </xf>
    <xf numFmtId="0" fontId="8" fillId="4" borderId="1" xfId="11" applyFont="1" applyFill="1" applyBorder="1" applyAlignment="1">
      <alignment horizontal="center" vertical="center"/>
    </xf>
    <xf numFmtId="187" fontId="3" fillId="0" borderId="1" xfId="11" applyNumberFormat="1" applyFont="1" applyFill="1" applyBorder="1" applyAlignment="1">
      <alignment vertical="center"/>
    </xf>
    <xf numFmtId="0" fontId="8" fillId="9" borderId="4" xfId="11" applyFont="1" applyFill="1" applyBorder="1" applyAlignment="1">
      <alignment vertical="center"/>
    </xf>
    <xf numFmtId="0" fontId="8" fillId="9" borderId="1" xfId="11" applyFont="1" applyFill="1" applyBorder="1" applyAlignment="1">
      <alignment horizontal="center" vertical="center"/>
    </xf>
    <xf numFmtId="0" fontId="8" fillId="9" borderId="3" xfId="11" applyFont="1" applyFill="1" applyBorder="1" applyAlignment="1">
      <alignment vertical="center"/>
    </xf>
    <xf numFmtId="187" fontId="3" fillId="9" borderId="1" xfId="11" applyNumberFormat="1" applyFont="1" applyFill="1" applyBorder="1" applyAlignment="1">
      <alignment vertical="center"/>
    </xf>
    <xf numFmtId="0" fontId="28" fillId="0" borderId="0" xfId="11" applyFont="1" applyFill="1" applyAlignment="1">
      <alignment horizontal="center"/>
    </xf>
    <xf numFmtId="0" fontId="8" fillId="0" borderId="0" xfId="11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187" fontId="3" fillId="0" borderId="0" xfId="11" applyNumberFormat="1" applyFont="1" applyFill="1" applyBorder="1" applyAlignment="1">
      <alignment vertical="center"/>
    </xf>
    <xf numFmtId="2" fontId="8" fillId="0" borderId="0" xfId="11" applyNumberFormat="1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11" fillId="0" borderId="0" xfId="5" applyFont="1" applyAlignment="1">
      <alignment vertical="center"/>
    </xf>
    <xf numFmtId="0" fontId="36" fillId="0" borderId="0" xfId="7" applyFont="1" applyAlignment="1">
      <alignment horizontal="center" vertical="center"/>
    </xf>
    <xf numFmtId="0" fontId="17" fillId="0" borderId="0" xfId="7" applyFont="1" applyFill="1" applyBorder="1" applyAlignment="1">
      <alignment vertical="center"/>
    </xf>
    <xf numFmtId="0" fontId="17" fillId="0" borderId="0" xfId="7" applyFont="1" applyAlignment="1">
      <alignment vertical="center"/>
    </xf>
    <xf numFmtId="0" fontId="17" fillId="0" borderId="0" xfId="7" applyFont="1" applyAlignment="1">
      <alignment horizontal="center" vertical="center"/>
    </xf>
    <xf numFmtId="0" fontId="37" fillId="0" borderId="0" xfId="7" applyFont="1" applyAlignment="1">
      <alignment vertical="center"/>
    </xf>
    <xf numFmtId="0" fontId="36" fillId="0" borderId="0" xfId="7" applyFont="1" applyFill="1" applyBorder="1" applyAlignment="1">
      <alignment vertical="center"/>
    </xf>
    <xf numFmtId="0" fontId="6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0" fontId="4" fillId="0" borderId="0" xfId="9" applyAlignment="1">
      <alignment horizontal="center" vertical="center"/>
    </xf>
    <xf numFmtId="0" fontId="4" fillId="0" borderId="0" xfId="9" applyAlignment="1">
      <alignment vertical="center"/>
    </xf>
    <xf numFmtId="0" fontId="35" fillId="0" borderId="0" xfId="5" applyFont="1" applyAlignment="1">
      <alignment horizontal="center" vertical="top"/>
    </xf>
    <xf numFmtId="0" fontId="34" fillId="0" borderId="0" xfId="5" applyFont="1" applyAlignment="1">
      <alignment horizontal="center" vertical="top"/>
    </xf>
    <xf numFmtId="0" fontId="22" fillId="0" borderId="0" xfId="7" applyFont="1" applyAlignment="1">
      <alignment vertical="center"/>
    </xf>
    <xf numFmtId="0" fontId="36" fillId="0" borderId="0" xfId="7" applyFont="1" applyAlignment="1">
      <alignment horizontal="right" vertical="center"/>
    </xf>
    <xf numFmtId="0" fontId="38" fillId="0" borderId="2" xfId="9" applyFont="1" applyBorder="1" applyAlignment="1">
      <alignment horizontal="center" vertical="center" wrapText="1"/>
    </xf>
    <xf numFmtId="1" fontId="6" fillId="5" borderId="1" xfId="5" applyNumberFormat="1" applyFont="1" applyFill="1" applyBorder="1" applyAlignment="1">
      <alignment horizontal="center" vertical="center"/>
    </xf>
    <xf numFmtId="1" fontId="32" fillId="5" borderId="1" xfId="5" applyNumberFormat="1" applyFont="1" applyFill="1" applyBorder="1" applyAlignment="1">
      <alignment horizontal="center" vertical="center"/>
    </xf>
    <xf numFmtId="0" fontId="40" fillId="0" borderId="0" xfId="5" applyFont="1" applyAlignment="1">
      <alignment horizontal="left" vertical="center"/>
    </xf>
    <xf numFmtId="0" fontId="11" fillId="12" borderId="0" xfId="5" applyFont="1" applyFill="1" applyAlignment="1">
      <alignment vertical="center"/>
    </xf>
    <xf numFmtId="0" fontId="3" fillId="0" borderId="0" xfId="9" applyFont="1"/>
    <xf numFmtId="0" fontId="8" fillId="0" borderId="1" xfId="11" applyFont="1" applyFill="1" applyBorder="1" applyAlignment="1">
      <alignment horizontal="center" vertical="center"/>
    </xf>
    <xf numFmtId="0" fontId="27" fillId="0" borderId="0" xfId="11" applyFont="1" applyFill="1" applyAlignment="1">
      <alignment horizontal="center" vertical="center"/>
    </xf>
    <xf numFmtId="0" fontId="8" fillId="0" borderId="3" xfId="1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29" fillId="0" borderId="2" xfId="11" applyFont="1" applyFill="1" applyBorder="1" applyAlignment="1">
      <alignment horizontal="center" vertical="center"/>
    </xf>
    <xf numFmtId="2" fontId="17" fillId="5" borderId="2" xfId="2" applyNumberFormat="1" applyFont="1" applyFill="1" applyBorder="1" applyAlignment="1">
      <alignment horizontal="center" vertical="center"/>
    </xf>
    <xf numFmtId="2" fontId="17" fillId="5" borderId="2" xfId="3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 wrapText="1"/>
    </xf>
    <xf numFmtId="2" fontId="8" fillId="0" borderId="1" xfId="11" applyNumberFormat="1" applyFont="1" applyFill="1" applyBorder="1" applyAlignment="1">
      <alignment horizontal="center" vertical="center" wrapText="1"/>
    </xf>
    <xf numFmtId="2" fontId="8" fillId="0" borderId="3" xfId="11" applyNumberFormat="1" applyFont="1" applyFill="1" applyBorder="1" applyAlignment="1">
      <alignment horizontal="center" vertical="center" wrapText="1"/>
    </xf>
    <xf numFmtId="0" fontId="8" fillId="0" borderId="3" xfId="11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11" borderId="1" xfId="1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1" fillId="12" borderId="0" xfId="5" applyFont="1" applyFill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8" fillId="0" borderId="1" xfId="11" applyFont="1" applyFill="1" applyBorder="1" applyAlignment="1">
      <alignment horizontal="center" vertical="center"/>
    </xf>
    <xf numFmtId="2" fontId="8" fillId="0" borderId="1" xfId="11" applyNumberFormat="1" applyFont="1" applyFill="1" applyBorder="1" applyAlignment="1">
      <alignment horizontal="center" vertical="center"/>
    </xf>
    <xf numFmtId="1" fontId="11" fillId="10" borderId="1" xfId="9" applyNumberFormat="1" applyFont="1" applyFill="1" applyBorder="1" applyAlignment="1">
      <alignment horizontal="center" vertical="center" wrapText="1"/>
    </xf>
    <xf numFmtId="2" fontId="4" fillId="12" borderId="1" xfId="9" applyNumberFormat="1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7" fillId="0" borderId="1" xfId="11" applyFont="1" applyFill="1" applyBorder="1" applyAlignment="1">
      <alignment horizontal="center" vertical="center"/>
    </xf>
    <xf numFmtId="0" fontId="35" fillId="0" borderId="0" xfId="5" applyFont="1" applyAlignment="1">
      <alignment horizontal="center" vertical="top"/>
    </xf>
    <xf numFmtId="0" fontId="17" fillId="0" borderId="1" xfId="7" applyFont="1" applyFill="1" applyBorder="1" applyAlignment="1">
      <alignment horizontal="center" vertical="center"/>
    </xf>
    <xf numFmtId="0" fontId="17" fillId="5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6" borderId="1" xfId="7" applyFont="1" applyFill="1" applyBorder="1" applyAlignment="1">
      <alignment horizontal="center" vertical="center"/>
    </xf>
    <xf numFmtId="0" fontId="46" fillId="0" borderId="0" xfId="7" applyFont="1" applyAlignment="1">
      <alignment vertical="center"/>
    </xf>
    <xf numFmtId="0" fontId="6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4" fillId="0" borderId="0" xfId="9" applyFill="1"/>
    <xf numFmtId="0" fontId="50" fillId="0" borderId="1" xfId="0" applyFont="1" applyFill="1" applyBorder="1" applyAlignment="1">
      <alignment horizontal="center" vertical="center" wrapText="1"/>
    </xf>
    <xf numFmtId="0" fontId="4" fillId="0" borderId="16" xfId="9" applyBorder="1"/>
    <xf numFmtId="0" fontId="38" fillId="17" borderId="19" xfId="9" applyFont="1" applyFill="1" applyBorder="1" applyAlignment="1">
      <alignment horizontal="center" vertical="center"/>
    </xf>
    <xf numFmtId="0" fontId="2" fillId="17" borderId="17" xfId="9" applyFont="1" applyFill="1" applyBorder="1" applyAlignment="1">
      <alignment horizontal="center" vertical="center"/>
    </xf>
    <xf numFmtId="0" fontId="2" fillId="17" borderId="20" xfId="9" applyFont="1" applyFill="1" applyBorder="1" applyAlignment="1">
      <alignment horizontal="center" vertical="center"/>
    </xf>
    <xf numFmtId="0" fontId="17" fillId="11" borderId="2" xfId="7" applyFont="1" applyFill="1" applyBorder="1" applyAlignment="1">
      <alignment horizontal="center" vertical="center"/>
    </xf>
    <xf numFmtId="0" fontId="2" fillId="17" borderId="19" xfId="9" applyFont="1" applyFill="1" applyBorder="1" applyAlignment="1">
      <alignment horizontal="center" vertical="center"/>
    </xf>
    <xf numFmtId="0" fontId="6" fillId="18" borderId="1" xfId="9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/>
    <xf numFmtId="0" fontId="6" fillId="0" borderId="1" xfId="9" applyFont="1" applyBorder="1" applyAlignment="1">
      <alignment horizontal="center"/>
    </xf>
    <xf numFmtId="0" fontId="6" fillId="0" borderId="1" xfId="9" applyFont="1" applyFill="1" applyBorder="1"/>
    <xf numFmtId="0" fontId="6" fillId="0" borderId="0" xfId="9" applyFont="1"/>
    <xf numFmtId="0" fontId="10" fillId="0" borderId="1" xfId="10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center" vertical="center"/>
    </xf>
    <xf numFmtId="0" fontId="10" fillId="4" borderId="1" xfId="10" applyFont="1" applyFill="1" applyBorder="1" applyAlignment="1">
      <alignment horizontal="center" vertical="center" wrapText="1"/>
    </xf>
    <xf numFmtId="0" fontId="10" fillId="5" borderId="1" xfId="10" applyFont="1" applyFill="1" applyBorder="1" applyAlignment="1">
      <alignment horizontal="center" vertical="center" wrapText="1"/>
    </xf>
    <xf numFmtId="0" fontId="4" fillId="0" borderId="0" xfId="9" applyBorder="1" applyAlignment="1"/>
    <xf numFmtId="0" fontId="4" fillId="4" borderId="9" xfId="9" applyFill="1" applyBorder="1" applyAlignment="1"/>
    <xf numFmtId="0" fontId="4" fillId="12" borderId="3" xfId="9" applyFill="1" applyBorder="1"/>
    <xf numFmtId="0" fontId="42" fillId="12" borderId="17" xfId="9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/>
    </xf>
    <xf numFmtId="2" fontId="36" fillId="6" borderId="1" xfId="2" applyNumberFormat="1" applyFont="1" applyFill="1" applyBorder="1" applyAlignment="1">
      <alignment horizontal="center" vertical="center"/>
    </xf>
    <xf numFmtId="0" fontId="49" fillId="6" borderId="1" xfId="11" applyFont="1" applyFill="1" applyBorder="1" applyAlignment="1">
      <alignment horizontal="center" vertical="center"/>
    </xf>
    <xf numFmtId="2" fontId="49" fillId="6" borderId="1" xfId="11" applyNumberFormat="1" applyFont="1" applyFill="1" applyBorder="1" applyAlignment="1">
      <alignment horizontal="center" vertical="center" wrapText="1"/>
    </xf>
    <xf numFmtId="0" fontId="27" fillId="12" borderId="1" xfId="11" applyFont="1" applyFill="1" applyBorder="1" applyAlignment="1">
      <alignment horizontal="center" vertical="center"/>
    </xf>
    <xf numFmtId="9" fontId="27" fillId="15" borderId="1" xfId="11" applyNumberFormat="1" applyFont="1" applyFill="1" applyBorder="1" applyAlignment="1">
      <alignment horizontal="center" vertical="center"/>
    </xf>
    <xf numFmtId="0" fontId="27" fillId="12" borderId="7" xfId="11" applyFont="1" applyFill="1" applyBorder="1" applyAlignment="1">
      <alignment horizontal="center" vertical="center"/>
    </xf>
    <xf numFmtId="9" fontId="27" fillId="15" borderId="3" xfId="11" applyNumberFormat="1" applyFont="1" applyFill="1" applyBorder="1" applyAlignment="1">
      <alignment horizontal="center" vertical="center"/>
    </xf>
    <xf numFmtId="0" fontId="27" fillId="11" borderId="17" xfId="11" applyFont="1" applyFill="1" applyBorder="1" applyAlignment="1">
      <alignment horizontal="center" vertical="center"/>
    </xf>
    <xf numFmtId="0" fontId="38" fillId="8" borderId="2" xfId="9" applyFont="1" applyFill="1" applyBorder="1" applyAlignment="1">
      <alignment horizontal="center" vertical="center"/>
    </xf>
    <xf numFmtId="0" fontId="4" fillId="0" borderId="0" xfId="9" applyFill="1" applyAlignment="1">
      <alignment horizontal="center"/>
    </xf>
    <xf numFmtId="0" fontId="17" fillId="0" borderId="0" xfId="7" applyFont="1" applyFill="1" applyAlignment="1">
      <alignment vertical="center"/>
    </xf>
    <xf numFmtId="0" fontId="17" fillId="0" borderId="0" xfId="7" applyFont="1" applyFill="1" applyAlignment="1">
      <alignment horizontal="center" vertical="center"/>
    </xf>
    <xf numFmtId="1" fontId="4" fillId="0" borderId="1" xfId="9" applyNumberFormat="1" applyBorder="1" applyAlignment="1">
      <alignment horizontal="center"/>
    </xf>
    <xf numFmtId="0" fontId="44" fillId="0" borderId="0" xfId="7" applyFont="1" applyFill="1" applyBorder="1" applyAlignment="1">
      <alignment vertical="center" wrapText="1"/>
    </xf>
    <xf numFmtId="0" fontId="2" fillId="0" borderId="3" xfId="5" applyFont="1" applyFill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35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38" fillId="0" borderId="1" xfId="5" applyFont="1" applyBorder="1" applyAlignment="1">
      <alignment horizontal="center" vertical="center"/>
    </xf>
    <xf numFmtId="0" fontId="51" fillId="0" borderId="1" xfId="9" applyFont="1" applyBorder="1" applyAlignment="1">
      <alignment horizontal="center" vertical="center"/>
    </xf>
    <xf numFmtId="0" fontId="38" fillId="0" borderId="1" xfId="9" applyFont="1" applyBorder="1" applyAlignment="1">
      <alignment horizontal="center" vertical="center"/>
    </xf>
    <xf numFmtId="49" fontId="51" fillId="2" borderId="1" xfId="5" applyNumberFormat="1" applyFont="1" applyFill="1" applyBorder="1" applyAlignment="1">
      <alignment horizontal="center" vertical="center"/>
    </xf>
    <xf numFmtId="0" fontId="38" fillId="0" borderId="0" xfId="9" applyFont="1" applyAlignment="1">
      <alignment vertical="center"/>
    </xf>
    <xf numFmtId="189" fontId="51" fillId="11" borderId="1" xfId="5" applyNumberFormat="1" applyFont="1" applyFill="1" applyBorder="1" applyAlignment="1">
      <alignment horizontal="center" vertical="center"/>
    </xf>
    <xf numFmtId="0" fontId="51" fillId="11" borderId="1" xfId="5" applyFont="1" applyFill="1" applyBorder="1" applyAlignment="1">
      <alignment horizontal="center" vertical="center"/>
    </xf>
    <xf numFmtId="0" fontId="51" fillId="2" borderId="1" xfId="5" applyFont="1" applyFill="1" applyBorder="1" applyAlignment="1">
      <alignment horizontal="center" vertical="center"/>
    </xf>
    <xf numFmtId="0" fontId="38" fillId="0" borderId="0" xfId="9" applyFont="1"/>
    <xf numFmtId="14" fontId="51" fillId="0" borderId="1" xfId="5" applyNumberFormat="1" applyFont="1" applyBorder="1" applyAlignment="1">
      <alignment horizontal="center" vertical="center"/>
    </xf>
    <xf numFmtId="14" fontId="51" fillId="0" borderId="1" xfId="5" applyNumberFormat="1" applyFont="1" applyFill="1" applyBorder="1" applyAlignment="1">
      <alignment horizontal="center" vertical="center"/>
    </xf>
    <xf numFmtId="0" fontId="23" fillId="7" borderId="3" xfId="5" applyFont="1" applyFill="1" applyBorder="1" applyAlignment="1">
      <alignment horizontal="center" vertical="center"/>
    </xf>
    <xf numFmtId="0" fontId="42" fillId="12" borderId="23" xfId="9" applyFont="1" applyFill="1" applyBorder="1" applyAlignment="1">
      <alignment horizontal="center" vertical="center"/>
    </xf>
    <xf numFmtId="0" fontId="53" fillId="0" borderId="0" xfId="9" applyFont="1" applyAlignment="1">
      <alignment horizontal="center"/>
    </xf>
    <xf numFmtId="0" fontId="53" fillId="0" borderId="1" xfId="9" applyFont="1" applyBorder="1"/>
    <xf numFmtId="0" fontId="55" fillId="0" borderId="0" xfId="0" applyFont="1"/>
    <xf numFmtId="0" fontId="55" fillId="0" borderId="1" xfId="0" applyFont="1" applyBorder="1" applyAlignment="1">
      <alignment horizontal="center"/>
    </xf>
    <xf numFmtId="0" fontId="55" fillId="4" borderId="1" xfId="9" applyFont="1" applyFill="1" applyBorder="1" applyAlignment="1">
      <alignment horizontal="center" vertical="center" wrapText="1"/>
    </xf>
    <xf numFmtId="0" fontId="55" fillId="4" borderId="1" xfId="9" applyFont="1" applyFill="1" applyBorder="1" applyAlignment="1">
      <alignment vertical="center" wrapText="1"/>
    </xf>
    <xf numFmtId="0" fontId="55" fillId="0" borderId="1" xfId="0" applyFont="1" applyBorder="1"/>
    <xf numFmtId="0" fontId="53" fillId="0" borderId="1" xfId="9" applyFont="1" applyBorder="1" applyAlignment="1"/>
    <xf numFmtId="0" fontId="56" fillId="0" borderId="1" xfId="10" applyFont="1" applyFill="1" applyBorder="1" applyAlignment="1">
      <alignment horizontal="center" vertical="center" wrapText="1"/>
    </xf>
    <xf numFmtId="0" fontId="55" fillId="4" borderId="1" xfId="1" applyFont="1" applyFill="1" applyBorder="1" applyAlignment="1">
      <alignment horizontal="center" vertical="center"/>
    </xf>
    <xf numFmtId="0" fontId="55" fillId="4" borderId="1" xfId="1" applyFont="1" applyFill="1" applyBorder="1" applyAlignment="1">
      <alignment horizontal="left" vertical="center"/>
    </xf>
    <xf numFmtId="0" fontId="57" fillId="0" borderId="1" xfId="10" applyFont="1" applyFill="1" applyBorder="1" applyAlignment="1">
      <alignment horizontal="center" vertical="top" wrapText="1"/>
    </xf>
    <xf numFmtId="0" fontId="57" fillId="0" borderId="1" xfId="9" applyFont="1" applyBorder="1" applyAlignment="1">
      <alignment horizontal="center" vertical="top"/>
    </xf>
    <xf numFmtId="0" fontId="57" fillId="0" borderId="1" xfId="9" applyFont="1" applyBorder="1" applyAlignment="1">
      <alignment vertical="top"/>
    </xf>
    <xf numFmtId="0" fontId="53" fillId="0" borderId="1" xfId="9" applyFont="1" applyBorder="1" applyAlignment="1">
      <alignment horizontal="center"/>
    </xf>
    <xf numFmtId="0" fontId="53" fillId="0" borderId="1" xfId="9" applyFont="1" applyFill="1" applyBorder="1"/>
    <xf numFmtId="0" fontId="53" fillId="0" borderId="0" xfId="9" applyFont="1"/>
    <xf numFmtId="0" fontId="55" fillId="0" borderId="0" xfId="0" applyFont="1" applyAlignment="1">
      <alignment horizontal="center"/>
    </xf>
    <xf numFmtId="1" fontId="53" fillId="13" borderId="1" xfId="5" applyNumberFormat="1" applyFont="1" applyFill="1" applyBorder="1" applyAlignment="1">
      <alignment horizontal="center" vertical="center"/>
    </xf>
    <xf numFmtId="0" fontId="55" fillId="12" borderId="1" xfId="0" applyFont="1" applyFill="1" applyBorder="1" applyAlignment="1">
      <alignment horizontal="center"/>
    </xf>
    <xf numFmtId="0" fontId="55" fillId="13" borderId="0" xfId="0" applyFont="1" applyFill="1"/>
    <xf numFmtId="0" fontId="58" fillId="13" borderId="26" xfId="9" applyFont="1" applyFill="1" applyBorder="1" applyAlignment="1"/>
    <xf numFmtId="0" fontId="55" fillId="15" borderId="1" xfId="0" applyFont="1" applyFill="1" applyBorder="1" applyAlignment="1">
      <alignment horizontal="center"/>
    </xf>
    <xf numFmtId="0" fontId="55" fillId="19" borderId="1" xfId="0" applyFont="1" applyFill="1" applyBorder="1" applyAlignment="1">
      <alignment horizontal="center"/>
    </xf>
    <xf numFmtId="1" fontId="11" fillId="11" borderId="1" xfId="9" applyNumberFormat="1" applyFont="1" applyFill="1" applyBorder="1" applyAlignment="1">
      <alignment horizontal="center" vertical="center" wrapText="1"/>
    </xf>
    <xf numFmtId="0" fontId="60" fillId="0" borderId="0" xfId="9" applyFont="1" applyAlignment="1">
      <alignment horizontal="left"/>
    </xf>
    <xf numFmtId="0" fontId="59" fillId="13" borderId="26" xfId="9" applyFont="1" applyFill="1" applyBorder="1" applyAlignment="1"/>
    <xf numFmtId="0" fontId="43" fillId="5" borderId="0" xfId="7" applyFont="1" applyFill="1" applyBorder="1" applyAlignment="1">
      <alignment horizontal="center" vertical="center"/>
    </xf>
    <xf numFmtId="0" fontId="43" fillId="5" borderId="15" xfId="7" applyFont="1" applyFill="1" applyBorder="1" applyAlignment="1">
      <alignment vertical="center"/>
    </xf>
    <xf numFmtId="0" fontId="43" fillId="5" borderId="0" xfId="7" applyFont="1" applyFill="1" applyBorder="1" applyAlignment="1">
      <alignment vertical="center"/>
    </xf>
    <xf numFmtId="0" fontId="2" fillId="0" borderId="0" xfId="5" applyFont="1" applyAlignment="1">
      <alignment horizontal="right" vertical="center"/>
    </xf>
    <xf numFmtId="9" fontId="10" fillId="8" borderId="1" xfId="11" applyNumberFormat="1" applyFont="1" applyFill="1" applyBorder="1" applyAlignment="1">
      <alignment vertical="center"/>
    </xf>
    <xf numFmtId="0" fontId="38" fillId="17" borderId="19" xfId="9" applyFont="1" applyFill="1" applyBorder="1" applyAlignment="1">
      <alignment horizontal="center" vertical="center"/>
    </xf>
    <xf numFmtId="0" fontId="38" fillId="17" borderId="21" xfId="9" applyFont="1" applyFill="1" applyBorder="1" applyAlignment="1">
      <alignment horizontal="center" vertical="center"/>
    </xf>
    <xf numFmtId="0" fontId="38" fillId="11" borderId="18" xfId="9" applyFont="1" applyFill="1" applyBorder="1" applyAlignment="1">
      <alignment horizontal="center" wrapText="1"/>
    </xf>
    <xf numFmtId="0" fontId="38" fillId="11" borderId="15" xfId="9" applyFont="1" applyFill="1" applyBorder="1" applyAlignment="1">
      <alignment horizontal="center"/>
    </xf>
    <xf numFmtId="0" fontId="38" fillId="11" borderId="16" xfId="9" applyFont="1" applyFill="1" applyBorder="1" applyAlignment="1">
      <alignment horizont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34" fillId="0" borderId="0" xfId="5" applyFont="1" applyAlignment="1">
      <alignment horizontal="center" vertical="top"/>
    </xf>
    <xf numFmtId="0" fontId="35" fillId="0" borderId="0" xfId="5" applyFont="1" applyAlignment="1">
      <alignment horizontal="center" vertical="top"/>
    </xf>
    <xf numFmtId="0" fontId="38" fillId="0" borderId="2" xfId="5" applyFont="1" applyBorder="1" applyAlignment="1">
      <alignment horizontal="center" vertical="center"/>
    </xf>
    <xf numFmtId="0" fontId="38" fillId="0" borderId="4" xfId="5" applyFont="1" applyBorder="1" applyAlignment="1">
      <alignment horizontal="center" vertical="center"/>
    </xf>
    <xf numFmtId="0" fontId="52" fillId="0" borderId="3" xfId="5" applyFont="1" applyBorder="1" applyAlignment="1">
      <alignment horizontal="center" vertical="center"/>
    </xf>
    <xf numFmtId="0" fontId="38" fillId="0" borderId="3" xfId="5" applyFont="1" applyBorder="1" applyAlignment="1">
      <alignment horizontal="center" vertical="center"/>
    </xf>
    <xf numFmtId="0" fontId="11" fillId="12" borderId="0" xfId="5" applyFont="1" applyFill="1" applyAlignment="1">
      <alignment horizontal="center" vertical="center"/>
    </xf>
    <xf numFmtId="0" fontId="11" fillId="5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center" vertical="top"/>
    </xf>
    <xf numFmtId="0" fontId="4" fillId="11" borderId="2" xfId="9" applyFill="1" applyBorder="1" applyAlignment="1">
      <alignment horizontal="center" vertical="center" wrapText="1"/>
    </xf>
    <xf numFmtId="0" fontId="4" fillId="11" borderId="16" xfId="9" applyFill="1" applyBorder="1" applyAlignment="1">
      <alignment horizontal="center" vertical="center" wrapText="1"/>
    </xf>
    <xf numFmtId="0" fontId="39" fillId="11" borderId="2" xfId="9" applyFont="1" applyFill="1" applyBorder="1" applyAlignment="1">
      <alignment horizontal="center" vertical="center"/>
    </xf>
    <xf numFmtId="0" fontId="39" fillId="11" borderId="3" xfId="9" applyFont="1" applyFill="1" applyBorder="1" applyAlignment="1">
      <alignment horizontal="center" vertical="center"/>
    </xf>
    <xf numFmtId="0" fontId="38" fillId="11" borderId="1" xfId="5" applyFont="1" applyFill="1" applyBorder="1" applyAlignment="1">
      <alignment horizontal="center" vertical="center"/>
    </xf>
    <xf numFmtId="0" fontId="45" fillId="16" borderId="8" xfId="7" applyFont="1" applyFill="1" applyBorder="1" applyAlignment="1">
      <alignment horizontal="center" vertical="center"/>
    </xf>
    <xf numFmtId="0" fontId="45" fillId="16" borderId="9" xfId="7" applyFont="1" applyFill="1" applyBorder="1" applyAlignment="1">
      <alignment horizontal="center" vertical="center"/>
    </xf>
    <xf numFmtId="0" fontId="45" fillId="16" borderId="10" xfId="7" applyFont="1" applyFill="1" applyBorder="1" applyAlignment="1">
      <alignment horizontal="center" vertical="center"/>
    </xf>
    <xf numFmtId="0" fontId="45" fillId="16" borderId="12" xfId="7" applyFont="1" applyFill="1" applyBorder="1" applyAlignment="1">
      <alignment horizontal="center" vertical="center"/>
    </xf>
    <xf numFmtId="0" fontId="45" fillId="16" borderId="13" xfId="7" applyFont="1" applyFill="1" applyBorder="1" applyAlignment="1">
      <alignment horizontal="center" vertical="center"/>
    </xf>
    <xf numFmtId="0" fontId="45" fillId="16" borderId="14" xfId="7" applyFont="1" applyFill="1" applyBorder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0" fontId="17" fillId="0" borderId="2" xfId="7" applyFont="1" applyFill="1" applyBorder="1" applyAlignment="1">
      <alignment horizontal="center" textRotation="90"/>
    </xf>
    <xf numFmtId="0" fontId="17" fillId="0" borderId="3" xfId="7" applyFont="1" applyFill="1" applyBorder="1" applyAlignment="1">
      <alignment horizontal="center" textRotation="90"/>
    </xf>
    <xf numFmtId="0" fontId="17" fillId="0" borderId="2" xfId="7" applyFont="1" applyFill="1" applyBorder="1" applyAlignment="1">
      <alignment horizontal="center" vertical="center" wrapText="1"/>
    </xf>
    <xf numFmtId="0" fontId="17" fillId="0" borderId="4" xfId="7" applyFont="1" applyFill="1" applyBorder="1" applyAlignment="1">
      <alignment horizontal="center" vertical="center" wrapText="1"/>
    </xf>
    <xf numFmtId="0" fontId="17" fillId="0" borderId="3" xfId="7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/>
    </xf>
    <xf numFmtId="0" fontId="17" fillId="0" borderId="4" xfId="7" applyFont="1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/>
    </xf>
    <xf numFmtId="0" fontId="45" fillId="16" borderId="1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47" fillId="0" borderId="0" xfId="7" applyFont="1" applyAlignment="1">
      <alignment horizontal="center" vertical="center"/>
    </xf>
    <xf numFmtId="0" fontId="42" fillId="5" borderId="5" xfId="5" applyFont="1" applyFill="1" applyBorder="1" applyAlignment="1">
      <alignment horizontal="center" vertical="center"/>
    </xf>
    <xf numFmtId="0" fontId="42" fillId="5" borderId="6" xfId="5" applyFont="1" applyFill="1" applyBorder="1" applyAlignment="1">
      <alignment horizontal="center" vertical="center"/>
    </xf>
    <xf numFmtId="0" fontId="42" fillId="5" borderId="7" xfId="5" applyFont="1" applyFill="1" applyBorder="1" applyAlignment="1">
      <alignment horizontal="center" vertical="center"/>
    </xf>
    <xf numFmtId="0" fontId="54" fillId="5" borderId="2" xfId="5" applyFont="1" applyFill="1" applyBorder="1" applyAlignment="1">
      <alignment horizontal="center" vertical="center"/>
    </xf>
    <xf numFmtId="0" fontId="54" fillId="5" borderId="3" xfId="5" applyFont="1" applyFill="1" applyBorder="1" applyAlignment="1">
      <alignment horizontal="center" vertical="center"/>
    </xf>
    <xf numFmtId="0" fontId="58" fillId="20" borderId="1" xfId="9" applyFont="1" applyFill="1" applyBorder="1" applyAlignment="1">
      <alignment horizontal="center" vertical="center" wrapText="1"/>
    </xf>
    <xf numFmtId="0" fontId="38" fillId="13" borderId="8" xfId="9" applyFont="1" applyFill="1" applyBorder="1" applyAlignment="1">
      <alignment horizontal="left" vertical="center" wrapText="1"/>
    </xf>
    <xf numFmtId="0" fontId="38" fillId="13" borderId="9" xfId="9" applyFont="1" applyFill="1" applyBorder="1" applyAlignment="1">
      <alignment horizontal="left" vertical="center" wrapText="1"/>
    </xf>
    <xf numFmtId="0" fontId="38" fillId="13" borderId="10" xfId="9" applyFont="1" applyFill="1" applyBorder="1" applyAlignment="1">
      <alignment horizontal="left" vertical="center" wrapText="1"/>
    </xf>
    <xf numFmtId="0" fontId="38" fillId="13" borderId="22" xfId="9" applyFont="1" applyFill="1" applyBorder="1" applyAlignment="1">
      <alignment horizontal="left" vertical="center" wrapText="1"/>
    </xf>
    <xf numFmtId="0" fontId="38" fillId="13" borderId="0" xfId="9" applyFont="1" applyFill="1" applyBorder="1" applyAlignment="1">
      <alignment horizontal="left" vertical="center" wrapText="1"/>
    </xf>
    <xf numFmtId="0" fontId="38" fillId="13" borderId="11" xfId="9" applyFont="1" applyFill="1" applyBorder="1" applyAlignment="1">
      <alignment horizontal="left" vertical="center" wrapText="1"/>
    </xf>
    <xf numFmtId="0" fontId="38" fillId="13" borderId="12" xfId="9" applyFont="1" applyFill="1" applyBorder="1" applyAlignment="1">
      <alignment horizontal="left" vertical="center" wrapText="1"/>
    </xf>
    <xf numFmtId="0" fontId="38" fillId="13" borderId="13" xfId="9" applyFont="1" applyFill="1" applyBorder="1" applyAlignment="1">
      <alignment horizontal="left" vertical="center" wrapText="1"/>
    </xf>
    <xf numFmtId="0" fontId="38" fillId="13" borderId="14" xfId="9" applyFont="1" applyFill="1" applyBorder="1" applyAlignment="1">
      <alignment horizontal="left" vertical="center" wrapText="1"/>
    </xf>
    <xf numFmtId="0" fontId="42" fillId="17" borderId="24" xfId="9" applyFont="1" applyFill="1" applyBorder="1" applyAlignment="1">
      <alignment horizontal="center" vertical="center"/>
    </xf>
    <xf numFmtId="0" fontId="42" fillId="17" borderId="23" xfId="9" applyFont="1" applyFill="1" applyBorder="1" applyAlignment="1">
      <alignment horizontal="center" vertical="center"/>
    </xf>
    <xf numFmtId="0" fontId="2" fillId="10" borderId="1" xfId="9" applyFont="1" applyFill="1" applyBorder="1" applyAlignment="1">
      <alignment horizontal="center" vertical="center" wrapText="1"/>
    </xf>
    <xf numFmtId="0" fontId="2" fillId="10" borderId="1" xfId="9" applyFont="1" applyFill="1" applyBorder="1" applyAlignment="1">
      <alignment horizontal="center" vertical="center"/>
    </xf>
    <xf numFmtId="0" fontId="38" fillId="10" borderId="1" xfId="9" applyFont="1" applyFill="1" applyBorder="1" applyAlignment="1">
      <alignment horizontal="center" vertical="center" wrapText="1"/>
    </xf>
    <xf numFmtId="0" fontId="38" fillId="10" borderId="1" xfId="9" applyFont="1" applyFill="1" applyBorder="1" applyAlignment="1">
      <alignment horizontal="center" vertical="center"/>
    </xf>
    <xf numFmtId="0" fontId="11" fillId="14" borderId="5" xfId="5" applyFont="1" applyFill="1" applyBorder="1" applyAlignment="1">
      <alignment horizontal="center" vertical="center"/>
    </xf>
    <xf numFmtId="0" fontId="11" fillId="14" borderId="6" xfId="5" applyFont="1" applyFill="1" applyBorder="1" applyAlignment="1">
      <alignment horizontal="center" vertical="center"/>
    </xf>
    <xf numFmtId="0" fontId="11" fillId="14" borderId="7" xfId="5" applyFont="1" applyFill="1" applyBorder="1" applyAlignment="1">
      <alignment horizontal="center" vertical="center"/>
    </xf>
    <xf numFmtId="0" fontId="2" fillId="0" borderId="16" xfId="9" applyFont="1" applyBorder="1" applyAlignment="1">
      <alignment horizontal="center" vertical="center"/>
    </xf>
    <xf numFmtId="0" fontId="2" fillId="0" borderId="25" xfId="9" applyFont="1" applyBorder="1" applyAlignment="1">
      <alignment horizontal="center" vertical="center"/>
    </xf>
    <xf numFmtId="0" fontId="11" fillId="0" borderId="0" xfId="5" applyFont="1" applyAlignment="1">
      <alignment horizontal="center" vertical="top"/>
    </xf>
    <xf numFmtId="0" fontId="4" fillId="11" borderId="2" xfId="9" applyFill="1" applyBorder="1" applyAlignment="1">
      <alignment horizontal="center" vertical="center"/>
    </xf>
    <xf numFmtId="0" fontId="4" fillId="11" borderId="3" xfId="9" applyFill="1" applyBorder="1" applyAlignment="1">
      <alignment horizontal="center" vertical="center"/>
    </xf>
    <xf numFmtId="0" fontId="4" fillId="11" borderId="3" xfId="9" applyFill="1" applyBorder="1" applyAlignment="1">
      <alignment horizontal="center" vertical="center" wrapText="1"/>
    </xf>
    <xf numFmtId="0" fontId="44" fillId="16" borderId="8" xfId="7" applyFont="1" applyFill="1" applyBorder="1" applyAlignment="1">
      <alignment horizontal="center" vertical="center" wrapText="1"/>
    </xf>
    <xf numFmtId="0" fontId="44" fillId="16" borderId="9" xfId="7" applyFont="1" applyFill="1" applyBorder="1" applyAlignment="1">
      <alignment horizontal="center" vertical="center" wrapText="1"/>
    </xf>
    <xf numFmtId="0" fontId="44" fillId="16" borderId="10" xfId="7" applyFont="1" applyFill="1" applyBorder="1" applyAlignment="1">
      <alignment horizontal="center" vertical="center" wrapText="1"/>
    </xf>
    <xf numFmtId="0" fontId="44" fillId="16" borderId="22" xfId="7" applyFont="1" applyFill="1" applyBorder="1" applyAlignment="1">
      <alignment horizontal="center" vertical="center" wrapText="1"/>
    </xf>
    <xf numFmtId="0" fontId="44" fillId="16" borderId="0" xfId="7" applyFont="1" applyFill="1" applyBorder="1" applyAlignment="1">
      <alignment horizontal="center" vertical="center" wrapText="1"/>
    </xf>
    <xf numFmtId="0" fontId="44" fillId="16" borderId="11" xfId="7" applyFont="1" applyFill="1" applyBorder="1" applyAlignment="1">
      <alignment horizontal="center" vertical="center" wrapText="1"/>
    </xf>
    <xf numFmtId="0" fontId="44" fillId="16" borderId="12" xfId="7" applyFont="1" applyFill="1" applyBorder="1" applyAlignment="1">
      <alignment horizontal="center" vertical="center" wrapText="1"/>
    </xf>
    <xf numFmtId="0" fontId="44" fillId="16" borderId="13" xfId="7" applyFont="1" applyFill="1" applyBorder="1" applyAlignment="1">
      <alignment horizontal="center" vertical="center" wrapText="1"/>
    </xf>
    <xf numFmtId="0" fontId="44" fillId="16" borderId="14" xfId="7" applyFont="1" applyFill="1" applyBorder="1" applyAlignment="1">
      <alignment horizontal="center" vertical="center" wrapText="1"/>
    </xf>
    <xf numFmtId="0" fontId="41" fillId="0" borderId="0" xfId="11" applyFont="1" applyFill="1" applyAlignment="1">
      <alignment horizontal="center"/>
    </xf>
    <xf numFmtId="0" fontId="27" fillId="0" borderId="0" xfId="11" applyFont="1" applyFill="1" applyAlignment="1">
      <alignment horizontal="center" vertical="center"/>
    </xf>
    <xf numFmtId="0" fontId="8" fillId="0" borderId="2" xfId="11" applyFont="1" applyFill="1" applyBorder="1" applyAlignment="1">
      <alignment horizontal="center" vertical="center" wrapText="1"/>
    </xf>
    <xf numFmtId="0" fontId="8" fillId="0" borderId="3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/>
    </xf>
    <xf numFmtId="0" fontId="8" fillId="0" borderId="4" xfId="1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2" fontId="8" fillId="0" borderId="1" xfId="11" applyNumberFormat="1" applyFont="1" applyFill="1" applyBorder="1" applyAlignment="1">
      <alignment horizontal="center" vertical="center"/>
    </xf>
    <xf numFmtId="0" fontId="8" fillId="11" borderId="1" xfId="11" applyFont="1" applyFill="1" applyBorder="1" applyAlignment="1">
      <alignment horizontal="center" vertical="center"/>
    </xf>
    <xf numFmtId="0" fontId="8" fillId="0" borderId="4" xfId="11" applyFont="1" applyFill="1" applyBorder="1" applyAlignment="1">
      <alignment horizontal="center" vertical="center" wrapText="1"/>
    </xf>
    <xf numFmtId="0" fontId="8" fillId="9" borderId="5" xfId="11" applyFont="1" applyFill="1" applyBorder="1" applyAlignment="1">
      <alignment horizontal="center" vertical="center"/>
    </xf>
    <xf numFmtId="0" fontId="8" fillId="9" borderId="6" xfId="11" applyFont="1" applyFill="1" applyBorder="1" applyAlignment="1">
      <alignment horizontal="center" vertical="center"/>
    </xf>
    <xf numFmtId="0" fontId="8" fillId="9" borderId="7" xfId="11" applyFont="1" applyFill="1" applyBorder="1" applyAlignment="1">
      <alignment horizontal="center" vertical="center"/>
    </xf>
    <xf numFmtId="0" fontId="49" fillId="0" borderId="0" xfId="11" applyFont="1" applyFill="1" applyAlignment="1">
      <alignment horizontal="center"/>
    </xf>
    <xf numFmtId="2" fontId="36" fillId="5" borderId="5" xfId="2" applyNumberFormat="1" applyFont="1" applyFill="1" applyBorder="1" applyAlignment="1">
      <alignment horizontal="center" vertical="center"/>
    </xf>
    <xf numFmtId="2" fontId="36" fillId="5" borderId="6" xfId="2" applyNumberFormat="1" applyFont="1" applyFill="1" applyBorder="1" applyAlignment="1">
      <alignment horizontal="center" vertical="center"/>
    </xf>
    <xf numFmtId="2" fontId="36" fillId="5" borderId="7" xfId="2" applyNumberFormat="1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49" fontId="38" fillId="2" borderId="2" xfId="5" applyNumberFormat="1" applyFont="1" applyFill="1" applyBorder="1" applyAlignment="1">
      <alignment horizontal="center" vertical="center" wrapText="1"/>
    </xf>
    <xf numFmtId="49" fontId="38" fillId="2" borderId="4" xfId="5" applyNumberFormat="1" applyFont="1" applyFill="1" applyBorder="1" applyAlignment="1">
      <alignment horizontal="center" vertical="center" wrapText="1"/>
    </xf>
    <xf numFmtId="49" fontId="38" fillId="2" borderId="3" xfId="5" applyNumberFormat="1" applyFont="1" applyFill="1" applyBorder="1" applyAlignment="1">
      <alignment horizontal="center" vertical="center" wrapText="1"/>
    </xf>
    <xf numFmtId="0" fontId="2" fillId="12" borderId="0" xfId="5" applyFont="1" applyFill="1" applyAlignment="1">
      <alignment horizontal="center" vertical="center"/>
    </xf>
  </cellXfs>
  <cellStyles count="12">
    <cellStyle name="Normal" xfId="0" builtinId="0"/>
    <cellStyle name="ปกติ 2" xfId="1"/>
    <cellStyle name="ปกติ 2 2" xfId="2"/>
    <cellStyle name="ปกติ 2 2 2" xfId="3"/>
    <cellStyle name="ปกติ 2 2 2 2" xfId="4"/>
    <cellStyle name="ปกติ 2 2 3" xfId="5"/>
    <cellStyle name="ปกติ 2 3" xfId="6"/>
    <cellStyle name="ปกติ 2 3 2" xfId="7"/>
    <cellStyle name="ปกติ 3" xfId="8"/>
    <cellStyle name="ปกติ 4" xfId="9"/>
    <cellStyle name="ปกติ 4 2" xfId="10"/>
    <cellStyle name="ปกติ_คะแนนเกรด 000 150 ภาคปลาย 2552อิงกลุ่ม" xfId="11"/>
  </cellStyles>
  <dxfs count="0"/>
  <tableStyles count="0" defaultTableStyle="TableStyleMedium9" defaultPivotStyle="PivotStyleLight16"/>
  <colors>
    <mruColors>
      <color rgb="FFFF3399"/>
      <color rgb="FFFFFF6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1</xdr:col>
      <xdr:colOff>857250</xdr:colOff>
      <xdr:row>4</xdr:row>
      <xdr:rowOff>23813</xdr:rowOff>
    </xdr:to>
    <xdr:sp macro="" textlink="">
      <xdr:nvSpPr>
        <xdr:cNvPr id="3088" name="รูปภาพ 2" descr="Genedu.JPG"/>
        <xdr:cNvSpPr>
          <a:spLocks noChangeAspect="1"/>
        </xdr:cNvSpPr>
      </xdr:nvSpPr>
      <xdr:spPr bwMode="auto">
        <a:xfrm>
          <a:off x="419100" y="19050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85"/>
  <sheetViews>
    <sheetView zoomScale="90" zoomScaleNormal="90" workbookViewId="0">
      <selection activeCell="W13" sqref="W13"/>
    </sheetView>
  </sheetViews>
  <sheetFormatPr defaultColWidth="8.875" defaultRowHeight="21"/>
  <cols>
    <col min="1" max="1" width="4.5" style="28" bestFit="1" customWidth="1"/>
    <col min="2" max="2" width="12.625" style="28" customWidth="1"/>
    <col min="3" max="3" width="26.625" style="10" customWidth="1"/>
    <col min="4" max="4" width="7.875" style="28" customWidth="1"/>
    <col min="5" max="5" width="5.5" style="92" customWidth="1"/>
    <col min="6" max="15" width="5.5" style="10" customWidth="1"/>
    <col min="16" max="18" width="6.125" style="10" customWidth="1"/>
    <col min="19" max="19" width="5.5" style="10" customWidth="1"/>
    <col min="20" max="20" width="6.5" style="10" customWidth="1"/>
    <col min="21" max="21" width="6.875" style="10" customWidth="1"/>
    <col min="22" max="22" width="6.125" style="10" customWidth="1"/>
    <col min="23" max="23" width="8.875" style="28"/>
    <col min="24" max="16384" width="8.875" style="10"/>
  </cols>
  <sheetData>
    <row r="1" spans="1:29" ht="14.25" customHeight="1">
      <c r="A1" s="4"/>
      <c r="B1" s="4"/>
      <c r="C1" s="5"/>
      <c r="D1" s="4"/>
      <c r="E1" s="6"/>
      <c r="F1" s="6"/>
      <c r="G1" s="7"/>
      <c r="H1" s="7"/>
      <c r="I1" s="6"/>
      <c r="J1" s="224"/>
      <c r="K1" s="224"/>
      <c r="L1" s="224"/>
      <c r="M1" s="8"/>
      <c r="N1" s="8"/>
      <c r="O1" s="8"/>
      <c r="P1" s="8"/>
      <c r="Q1" s="8"/>
      <c r="R1" s="8"/>
      <c r="S1" s="8"/>
      <c r="T1" s="8"/>
      <c r="U1" s="113"/>
      <c r="V1" s="9"/>
    </row>
    <row r="2" spans="1:29" ht="28.5" customHeight="1">
      <c r="A2" s="4"/>
      <c r="B2" s="4"/>
      <c r="C2" s="232" t="s">
        <v>42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9" ht="23.25">
      <c r="A3" s="225" t="s">
        <v>100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1:29" ht="25.5" customHeight="1">
      <c r="A4" s="226" t="s">
        <v>95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9" ht="28.5" customHeight="1" thickBot="1">
      <c r="A5" s="4"/>
      <c r="B5" s="4"/>
      <c r="C5" s="5"/>
      <c r="D5" s="4"/>
      <c r="E5" s="233" t="s">
        <v>67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7"/>
      <c r="U5" s="7"/>
      <c r="V5" s="11"/>
    </row>
    <row r="6" spans="1:29" s="178" customFormat="1" ht="19.5" customHeight="1">
      <c r="A6" s="228" t="s">
        <v>1</v>
      </c>
      <c r="B6" s="228" t="s">
        <v>2</v>
      </c>
      <c r="C6" s="228" t="s">
        <v>3</v>
      </c>
      <c r="D6" s="174" t="s">
        <v>7</v>
      </c>
      <c r="E6" s="175">
        <v>1</v>
      </c>
      <c r="F6" s="176">
        <v>2</v>
      </c>
      <c r="G6" s="176">
        <v>3</v>
      </c>
      <c r="H6" s="176">
        <v>4</v>
      </c>
      <c r="I6" s="176">
        <v>5</v>
      </c>
      <c r="J6" s="176">
        <v>6</v>
      </c>
      <c r="K6" s="176">
        <v>7</v>
      </c>
      <c r="L6" s="176">
        <v>8</v>
      </c>
      <c r="M6" s="176">
        <v>9</v>
      </c>
      <c r="N6" s="176">
        <v>10</v>
      </c>
      <c r="O6" s="176">
        <v>11</v>
      </c>
      <c r="P6" s="176">
        <v>12</v>
      </c>
      <c r="Q6" s="176">
        <v>13</v>
      </c>
      <c r="R6" s="176">
        <v>14</v>
      </c>
      <c r="S6" s="176">
        <v>15</v>
      </c>
      <c r="T6" s="177" t="s">
        <v>8</v>
      </c>
      <c r="U6" s="177" t="s">
        <v>8</v>
      </c>
      <c r="V6" s="22" t="s">
        <v>8</v>
      </c>
      <c r="W6" s="221" t="s">
        <v>122</v>
      </c>
      <c r="X6" s="219" t="s">
        <v>74</v>
      </c>
    </row>
    <row r="7" spans="1:29" s="182" customFormat="1" ht="30" customHeight="1" thickBot="1">
      <c r="A7" s="229"/>
      <c r="B7" s="229"/>
      <c r="C7" s="229"/>
      <c r="D7" s="174" t="s">
        <v>48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81" t="s">
        <v>9</v>
      </c>
      <c r="U7" s="181" t="s">
        <v>10</v>
      </c>
      <c r="V7" s="22" t="s">
        <v>77</v>
      </c>
      <c r="W7" s="222"/>
      <c r="X7" s="220"/>
    </row>
    <row r="8" spans="1:29" s="182" customFormat="1" ht="21.75" customHeight="1" thickBot="1">
      <c r="A8" s="230"/>
      <c r="B8" s="230"/>
      <c r="C8" s="231"/>
      <c r="D8" s="174" t="s">
        <v>13</v>
      </c>
      <c r="E8" s="183"/>
      <c r="F8" s="184"/>
      <c r="G8" s="184"/>
      <c r="H8" s="183"/>
      <c r="I8" s="183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1" t="s">
        <v>76</v>
      </c>
      <c r="U8" s="181" t="s">
        <v>76</v>
      </c>
      <c r="V8" s="22" t="s">
        <v>76</v>
      </c>
      <c r="W8" s="223"/>
      <c r="X8" s="133" t="s">
        <v>55</v>
      </c>
    </row>
    <row r="9" spans="1:29" ht="4.5" customHeight="1">
      <c r="A9" s="14"/>
      <c r="B9" s="14"/>
      <c r="C9" s="15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2"/>
      <c r="W9" s="13"/>
      <c r="X9" s="131"/>
    </row>
    <row r="10" spans="1:29" s="18" customFormat="1" ht="24.95" customHeight="1">
      <c r="A10" s="17">
        <v>1</v>
      </c>
      <c r="B10" s="17"/>
      <c r="C10" s="45"/>
      <c r="D10" s="17"/>
      <c r="E10" s="145"/>
      <c r="F10" s="147"/>
      <c r="G10" s="145"/>
      <c r="H10" s="147"/>
      <c r="I10" s="145"/>
      <c r="J10" s="145"/>
      <c r="K10" s="145"/>
      <c r="L10" s="145"/>
      <c r="M10" s="147"/>
      <c r="N10" s="145"/>
      <c r="O10" s="147"/>
      <c r="P10" s="145"/>
      <c r="Q10" s="145"/>
      <c r="R10" s="147"/>
      <c r="S10" s="147"/>
      <c r="T10" s="148">
        <f>SUM(E10:S10)</f>
        <v>0</v>
      </c>
      <c r="U10" s="148"/>
      <c r="V10" s="22"/>
      <c r="W10" s="142">
        <f>T10*10/15</f>
        <v>0</v>
      </c>
      <c r="X10" s="137">
        <f>+W10*(100/5)</f>
        <v>0</v>
      </c>
      <c r="Y10" s="144"/>
      <c r="Z10" s="144"/>
      <c r="AA10" s="144"/>
      <c r="AB10" s="144"/>
      <c r="AC10" s="144"/>
    </row>
    <row r="11" spans="1:29" s="18" customFormat="1" ht="24.95" customHeight="1">
      <c r="A11" s="17">
        <v>2</v>
      </c>
      <c r="B11" s="17"/>
      <c r="C11" s="45"/>
      <c r="D11" s="17"/>
      <c r="E11" s="145"/>
      <c r="F11" s="145"/>
      <c r="G11" s="145"/>
      <c r="H11" s="145"/>
      <c r="I11" s="145"/>
      <c r="J11" s="20"/>
      <c r="K11" s="145"/>
      <c r="L11" s="145"/>
      <c r="M11" s="145"/>
      <c r="N11" s="145"/>
      <c r="O11" s="145"/>
      <c r="P11" s="145"/>
      <c r="Q11" s="145"/>
      <c r="R11" s="145"/>
      <c r="S11" s="145"/>
      <c r="T11" s="148">
        <f t="shared" ref="T11:T74" si="0">SUM(E11:S11)</f>
        <v>0</v>
      </c>
      <c r="U11" s="148"/>
      <c r="V11" s="22"/>
      <c r="W11" s="142">
        <f t="shared" ref="W11:W74" si="1">T11*10/15</f>
        <v>0</v>
      </c>
      <c r="X11" s="137">
        <f t="shared" ref="X11:X74" si="2">+W11*(100/5)</f>
        <v>0</v>
      </c>
      <c r="Y11" s="144"/>
      <c r="Z11" s="144"/>
      <c r="AA11" s="144"/>
      <c r="AB11" s="144"/>
      <c r="AC11" s="144"/>
    </row>
    <row r="12" spans="1:29" s="18" customFormat="1" ht="24.95" customHeight="1">
      <c r="A12" s="17">
        <v>3</v>
      </c>
      <c r="B12" s="17"/>
      <c r="C12" s="45"/>
      <c r="D12" s="17"/>
      <c r="E12" s="145"/>
      <c r="F12" s="145"/>
      <c r="G12" s="145"/>
      <c r="H12" s="145"/>
      <c r="I12" s="145"/>
      <c r="J12" s="20"/>
      <c r="K12" s="145"/>
      <c r="L12" s="145"/>
      <c r="M12" s="145"/>
      <c r="N12" s="145"/>
      <c r="O12" s="145"/>
      <c r="P12" s="145"/>
      <c r="Q12" s="145"/>
      <c r="R12" s="145"/>
      <c r="S12" s="145"/>
      <c r="T12" s="148">
        <f t="shared" si="0"/>
        <v>0</v>
      </c>
      <c r="U12" s="148"/>
      <c r="V12" s="22"/>
      <c r="W12" s="142">
        <f t="shared" si="1"/>
        <v>0</v>
      </c>
      <c r="X12" s="137">
        <f t="shared" si="2"/>
        <v>0</v>
      </c>
      <c r="Y12" s="144"/>
      <c r="Z12" s="144"/>
      <c r="AA12" s="144"/>
      <c r="AB12" s="144"/>
      <c r="AC12" s="144"/>
    </row>
    <row r="13" spans="1:29" s="18" customFormat="1" ht="24.95" customHeight="1">
      <c r="A13" s="17">
        <v>4</v>
      </c>
      <c r="B13" s="17"/>
      <c r="C13" s="45"/>
      <c r="D13" s="17"/>
      <c r="E13" s="145"/>
      <c r="F13" s="145"/>
      <c r="G13" s="145"/>
      <c r="H13" s="145"/>
      <c r="I13" s="145"/>
      <c r="J13" s="20"/>
      <c r="K13" s="145"/>
      <c r="L13" s="145"/>
      <c r="M13" s="145"/>
      <c r="N13" s="145"/>
      <c r="O13" s="145"/>
      <c r="P13" s="145"/>
      <c r="Q13" s="145"/>
      <c r="R13" s="145"/>
      <c r="S13" s="145"/>
      <c r="T13" s="148">
        <f t="shared" si="0"/>
        <v>0</v>
      </c>
      <c r="U13" s="148"/>
      <c r="V13" s="22"/>
      <c r="W13" s="142">
        <f t="shared" si="1"/>
        <v>0</v>
      </c>
      <c r="X13" s="137">
        <f t="shared" si="2"/>
        <v>0</v>
      </c>
      <c r="Y13" s="144"/>
      <c r="Z13" s="144"/>
      <c r="AA13" s="144"/>
      <c r="AB13" s="144"/>
      <c r="AC13" s="144"/>
    </row>
    <row r="14" spans="1:29" s="18" customFormat="1" ht="24.95" customHeight="1">
      <c r="A14" s="17">
        <v>5</v>
      </c>
      <c r="B14" s="17"/>
      <c r="C14" s="45"/>
      <c r="D14" s="17"/>
      <c r="E14" s="145"/>
      <c r="F14" s="145"/>
      <c r="G14" s="145"/>
      <c r="H14" s="145"/>
      <c r="I14" s="145"/>
      <c r="J14" s="20"/>
      <c r="K14" s="145"/>
      <c r="L14" s="145"/>
      <c r="M14" s="145"/>
      <c r="N14" s="145"/>
      <c r="O14" s="145"/>
      <c r="P14" s="145"/>
      <c r="Q14" s="145"/>
      <c r="R14" s="145"/>
      <c r="S14" s="145"/>
      <c r="T14" s="148">
        <f t="shared" si="0"/>
        <v>0</v>
      </c>
      <c r="U14" s="148"/>
      <c r="V14" s="22"/>
      <c r="W14" s="142">
        <f t="shared" si="1"/>
        <v>0</v>
      </c>
      <c r="X14" s="137">
        <f t="shared" si="2"/>
        <v>0</v>
      </c>
      <c r="Y14" s="144"/>
      <c r="Z14" s="144"/>
      <c r="AA14" s="144"/>
      <c r="AB14" s="144"/>
      <c r="AC14" s="144"/>
    </row>
    <row r="15" spans="1:29" s="18" customFormat="1" ht="24.95" customHeight="1">
      <c r="A15" s="17">
        <v>6</v>
      </c>
      <c r="B15" s="17"/>
      <c r="C15" s="45"/>
      <c r="D15" s="17"/>
      <c r="E15" s="145"/>
      <c r="F15" s="145"/>
      <c r="G15" s="145"/>
      <c r="H15" s="145"/>
      <c r="I15" s="145"/>
      <c r="J15" s="20"/>
      <c r="K15" s="145"/>
      <c r="L15" s="145"/>
      <c r="M15" s="145"/>
      <c r="N15" s="145"/>
      <c r="O15" s="145"/>
      <c r="P15" s="145"/>
      <c r="Q15" s="145"/>
      <c r="R15" s="145"/>
      <c r="S15" s="145"/>
      <c r="T15" s="148">
        <f t="shared" si="0"/>
        <v>0</v>
      </c>
      <c r="U15" s="148"/>
      <c r="V15" s="22"/>
      <c r="W15" s="142">
        <f t="shared" si="1"/>
        <v>0</v>
      </c>
      <c r="X15" s="137">
        <f t="shared" si="2"/>
        <v>0</v>
      </c>
      <c r="Y15" s="144"/>
      <c r="Z15" s="144"/>
      <c r="AA15" s="144"/>
      <c r="AB15" s="144"/>
      <c r="AC15" s="144"/>
    </row>
    <row r="16" spans="1:29" s="18" customFormat="1" ht="24.95" customHeight="1">
      <c r="A16" s="17">
        <v>7</v>
      </c>
      <c r="B16" s="17"/>
      <c r="C16" s="45"/>
      <c r="D16" s="17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8">
        <f t="shared" si="0"/>
        <v>0</v>
      </c>
      <c r="U16" s="148"/>
      <c r="V16" s="22"/>
      <c r="W16" s="142">
        <f t="shared" si="1"/>
        <v>0</v>
      </c>
      <c r="X16" s="137">
        <f t="shared" si="2"/>
        <v>0</v>
      </c>
      <c r="Y16" s="144"/>
      <c r="Z16" s="144"/>
      <c r="AA16" s="144"/>
      <c r="AB16" s="144"/>
      <c r="AC16" s="144"/>
    </row>
    <row r="17" spans="1:29" s="18" customFormat="1" ht="24.95" customHeight="1">
      <c r="A17" s="17">
        <v>8</v>
      </c>
      <c r="B17" s="17"/>
      <c r="C17" s="45"/>
      <c r="D17" s="17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8">
        <f t="shared" si="0"/>
        <v>0</v>
      </c>
      <c r="U17" s="148"/>
      <c r="V17" s="22"/>
      <c r="W17" s="142">
        <f t="shared" si="1"/>
        <v>0</v>
      </c>
      <c r="X17" s="137">
        <f t="shared" si="2"/>
        <v>0</v>
      </c>
      <c r="Y17" s="144"/>
      <c r="Z17" s="144"/>
      <c r="AA17" s="144"/>
      <c r="AB17" s="144"/>
      <c r="AC17" s="144"/>
    </row>
    <row r="18" spans="1:29" s="18" customFormat="1" ht="24.95" customHeight="1">
      <c r="A18" s="17">
        <v>9</v>
      </c>
      <c r="B18" s="17"/>
      <c r="C18" s="45"/>
      <c r="D18" s="17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8">
        <f t="shared" si="0"/>
        <v>0</v>
      </c>
      <c r="U18" s="148"/>
      <c r="V18" s="22"/>
      <c r="W18" s="142">
        <f t="shared" si="1"/>
        <v>0</v>
      </c>
      <c r="X18" s="137">
        <f t="shared" si="2"/>
        <v>0</v>
      </c>
      <c r="Y18" s="144"/>
      <c r="Z18" s="144"/>
      <c r="AA18" s="144"/>
      <c r="AB18" s="144"/>
      <c r="AC18" s="144"/>
    </row>
    <row r="19" spans="1:29" s="18" customFormat="1" ht="24.95" customHeight="1">
      <c r="A19" s="17">
        <v>10</v>
      </c>
      <c r="B19" s="17"/>
      <c r="C19" s="45"/>
      <c r="D19" s="17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8">
        <f t="shared" si="0"/>
        <v>0</v>
      </c>
      <c r="U19" s="148"/>
      <c r="V19" s="22"/>
      <c r="W19" s="142">
        <f t="shared" si="1"/>
        <v>0</v>
      </c>
      <c r="X19" s="137">
        <f t="shared" si="2"/>
        <v>0</v>
      </c>
      <c r="Y19" s="144"/>
      <c r="Z19" s="144"/>
      <c r="AA19" s="144"/>
      <c r="AB19" s="144"/>
      <c r="AC19" s="144"/>
    </row>
    <row r="20" spans="1:29" s="18" customFormat="1" ht="24.95" customHeight="1">
      <c r="A20" s="17">
        <v>11</v>
      </c>
      <c r="B20" s="17"/>
      <c r="C20" s="45"/>
      <c r="D20" s="17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8">
        <f t="shared" si="0"/>
        <v>0</v>
      </c>
      <c r="U20" s="148"/>
      <c r="V20" s="22"/>
      <c r="W20" s="142">
        <f t="shared" si="1"/>
        <v>0</v>
      </c>
      <c r="X20" s="137">
        <f t="shared" si="2"/>
        <v>0</v>
      </c>
      <c r="Y20" s="144"/>
      <c r="Z20" s="144"/>
      <c r="AA20" s="144"/>
      <c r="AB20" s="144"/>
      <c r="AC20" s="144"/>
    </row>
    <row r="21" spans="1:29" s="18" customFormat="1" ht="24.95" customHeight="1">
      <c r="A21" s="17">
        <v>12</v>
      </c>
      <c r="B21" s="17"/>
      <c r="C21" s="45"/>
      <c r="D21" s="17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8">
        <f t="shared" si="0"/>
        <v>0</v>
      </c>
      <c r="U21" s="148"/>
      <c r="V21" s="22"/>
      <c r="W21" s="142">
        <f t="shared" si="1"/>
        <v>0</v>
      </c>
      <c r="X21" s="137">
        <f t="shared" si="2"/>
        <v>0</v>
      </c>
      <c r="Y21" s="144"/>
      <c r="Z21" s="144"/>
      <c r="AA21" s="144"/>
      <c r="AB21" s="144"/>
      <c r="AC21" s="144"/>
    </row>
    <row r="22" spans="1:29" s="18" customFormat="1" ht="24.95" customHeight="1">
      <c r="A22" s="17">
        <v>13</v>
      </c>
      <c r="B22" s="17"/>
      <c r="C22" s="45"/>
      <c r="D22" s="17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8">
        <f t="shared" si="0"/>
        <v>0</v>
      </c>
      <c r="U22" s="148"/>
      <c r="V22" s="22"/>
      <c r="W22" s="142">
        <f t="shared" si="1"/>
        <v>0</v>
      </c>
      <c r="X22" s="137">
        <f t="shared" si="2"/>
        <v>0</v>
      </c>
      <c r="Y22" s="144"/>
      <c r="Z22" s="144"/>
      <c r="AA22" s="144"/>
      <c r="AB22" s="144"/>
      <c r="AC22" s="144"/>
    </row>
    <row r="23" spans="1:29" s="18" customFormat="1" ht="24.95" customHeight="1">
      <c r="A23" s="17">
        <v>14</v>
      </c>
      <c r="B23" s="17"/>
      <c r="C23" s="45"/>
      <c r="D23" s="17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8">
        <f t="shared" si="0"/>
        <v>0</v>
      </c>
      <c r="U23" s="148"/>
      <c r="V23" s="22"/>
      <c r="W23" s="142">
        <f t="shared" si="1"/>
        <v>0</v>
      </c>
      <c r="X23" s="137">
        <f t="shared" si="2"/>
        <v>0</v>
      </c>
      <c r="Y23" s="144"/>
      <c r="Z23" s="144"/>
      <c r="AA23" s="144"/>
      <c r="AB23" s="144"/>
      <c r="AC23" s="144"/>
    </row>
    <row r="24" spans="1:29" s="18" customFormat="1" ht="24.95" customHeight="1">
      <c r="A24" s="17">
        <v>15</v>
      </c>
      <c r="B24" s="17"/>
      <c r="C24" s="45"/>
      <c r="D24" s="17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8">
        <f t="shared" si="0"/>
        <v>0</v>
      </c>
      <c r="U24" s="148"/>
      <c r="V24" s="22"/>
      <c r="W24" s="142">
        <f t="shared" si="1"/>
        <v>0</v>
      </c>
      <c r="X24" s="137">
        <f t="shared" si="2"/>
        <v>0</v>
      </c>
      <c r="Y24" s="144"/>
      <c r="Z24" s="144"/>
      <c r="AA24" s="144"/>
      <c r="AB24" s="144"/>
      <c r="AC24" s="144"/>
    </row>
    <row r="25" spans="1:29" s="18" customFormat="1" ht="24.95" customHeight="1">
      <c r="A25" s="17">
        <v>16</v>
      </c>
      <c r="B25" s="17"/>
      <c r="C25" s="45"/>
      <c r="D25" s="17"/>
      <c r="E25" s="145"/>
      <c r="F25" s="21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8">
        <f t="shared" si="0"/>
        <v>0</v>
      </c>
      <c r="U25" s="148"/>
      <c r="V25" s="22"/>
      <c r="W25" s="142">
        <f t="shared" si="1"/>
        <v>0</v>
      </c>
      <c r="X25" s="137">
        <f t="shared" si="2"/>
        <v>0</v>
      </c>
      <c r="Y25" s="144"/>
      <c r="Z25" s="144"/>
      <c r="AA25" s="144"/>
      <c r="AB25" s="144"/>
      <c r="AC25" s="144"/>
    </row>
    <row r="26" spans="1:29" s="18" customFormat="1" ht="24.95" customHeight="1">
      <c r="A26" s="17">
        <v>17</v>
      </c>
      <c r="B26" s="17"/>
      <c r="C26" s="45"/>
      <c r="D26" s="1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8">
        <f t="shared" si="0"/>
        <v>0</v>
      </c>
      <c r="U26" s="148"/>
      <c r="V26" s="22"/>
      <c r="W26" s="142">
        <f t="shared" si="1"/>
        <v>0</v>
      </c>
      <c r="X26" s="137">
        <f t="shared" si="2"/>
        <v>0</v>
      </c>
      <c r="Y26" s="144"/>
      <c r="Z26" s="144"/>
      <c r="AA26" s="144"/>
      <c r="AB26" s="144"/>
      <c r="AC26" s="144"/>
    </row>
    <row r="27" spans="1:29" s="18" customFormat="1" ht="24.95" customHeight="1">
      <c r="A27" s="17">
        <v>18</v>
      </c>
      <c r="B27" s="17"/>
      <c r="C27" s="45"/>
      <c r="D27" s="17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8">
        <f t="shared" si="0"/>
        <v>0</v>
      </c>
      <c r="U27" s="148"/>
      <c r="V27" s="22"/>
      <c r="W27" s="142">
        <f t="shared" si="1"/>
        <v>0</v>
      </c>
      <c r="X27" s="137">
        <f t="shared" si="2"/>
        <v>0</v>
      </c>
      <c r="Y27" s="144"/>
      <c r="Z27" s="144"/>
      <c r="AA27" s="144"/>
      <c r="AB27" s="144"/>
      <c r="AC27" s="144"/>
    </row>
    <row r="28" spans="1:29" s="18" customFormat="1" ht="24.95" customHeight="1">
      <c r="A28" s="17">
        <v>19</v>
      </c>
      <c r="B28" s="17"/>
      <c r="C28" s="45"/>
      <c r="D28" s="17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8">
        <f t="shared" si="0"/>
        <v>0</v>
      </c>
      <c r="U28" s="148"/>
      <c r="V28" s="22"/>
      <c r="W28" s="142">
        <f t="shared" si="1"/>
        <v>0</v>
      </c>
      <c r="X28" s="137">
        <f t="shared" si="2"/>
        <v>0</v>
      </c>
      <c r="Y28" s="144"/>
      <c r="Z28" s="144"/>
      <c r="AA28" s="144"/>
      <c r="AB28" s="144"/>
      <c r="AC28" s="144"/>
    </row>
    <row r="29" spans="1:29" s="18" customFormat="1" ht="24.95" customHeight="1">
      <c r="A29" s="17">
        <v>20</v>
      </c>
      <c r="B29" s="17"/>
      <c r="C29" s="45"/>
      <c r="D29" s="17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8">
        <f t="shared" si="0"/>
        <v>0</v>
      </c>
      <c r="U29" s="148"/>
      <c r="V29" s="22"/>
      <c r="W29" s="142">
        <f t="shared" si="1"/>
        <v>0</v>
      </c>
      <c r="X29" s="137">
        <f t="shared" si="2"/>
        <v>0</v>
      </c>
      <c r="Y29" s="144"/>
      <c r="Z29" s="144"/>
      <c r="AA29" s="144"/>
      <c r="AB29" s="144"/>
      <c r="AC29" s="144"/>
    </row>
    <row r="30" spans="1:29" s="18" customFormat="1" ht="24.95" customHeight="1">
      <c r="A30" s="17">
        <v>21</v>
      </c>
      <c r="B30" s="17"/>
      <c r="C30" s="45"/>
      <c r="D30" s="17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8">
        <f t="shared" si="0"/>
        <v>0</v>
      </c>
      <c r="U30" s="148"/>
      <c r="V30" s="22"/>
      <c r="W30" s="142">
        <f t="shared" si="1"/>
        <v>0</v>
      </c>
      <c r="X30" s="137">
        <f t="shared" si="2"/>
        <v>0</v>
      </c>
      <c r="Y30" s="144"/>
      <c r="Z30" s="144"/>
      <c r="AA30" s="144"/>
      <c r="AB30" s="144"/>
      <c r="AC30" s="144"/>
    </row>
    <row r="31" spans="1:29" s="18" customFormat="1" ht="24.95" customHeight="1">
      <c r="A31" s="17">
        <v>22</v>
      </c>
      <c r="B31" s="17"/>
      <c r="C31" s="45"/>
      <c r="D31" s="17"/>
      <c r="E31" s="145"/>
      <c r="F31" s="143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8">
        <f t="shared" si="0"/>
        <v>0</v>
      </c>
      <c r="U31" s="148"/>
      <c r="V31" s="22"/>
      <c r="W31" s="142">
        <f t="shared" si="1"/>
        <v>0</v>
      </c>
      <c r="X31" s="137">
        <f t="shared" si="2"/>
        <v>0</v>
      </c>
      <c r="Y31" s="144"/>
      <c r="Z31" s="144"/>
      <c r="AA31" s="144"/>
      <c r="AB31" s="144"/>
      <c r="AC31" s="144"/>
    </row>
    <row r="32" spans="1:29" s="18" customFormat="1" ht="24.95" customHeight="1">
      <c r="A32" s="17">
        <v>23</v>
      </c>
      <c r="B32" s="17"/>
      <c r="C32" s="45"/>
      <c r="D32" s="17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8">
        <f t="shared" si="0"/>
        <v>0</v>
      </c>
      <c r="U32" s="148"/>
      <c r="V32" s="22"/>
      <c r="W32" s="142">
        <f t="shared" si="1"/>
        <v>0</v>
      </c>
      <c r="X32" s="137">
        <f t="shared" si="2"/>
        <v>0</v>
      </c>
      <c r="Y32" s="144"/>
      <c r="Z32" s="144"/>
      <c r="AA32" s="144"/>
      <c r="AB32" s="144"/>
      <c r="AC32" s="144"/>
    </row>
    <row r="33" spans="1:29" s="18" customFormat="1" ht="24.95" customHeight="1">
      <c r="A33" s="17">
        <v>24</v>
      </c>
      <c r="B33" s="17"/>
      <c r="C33" s="45"/>
      <c r="D33" s="1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8">
        <f t="shared" si="0"/>
        <v>0</v>
      </c>
      <c r="U33" s="148"/>
      <c r="V33" s="22"/>
      <c r="W33" s="142">
        <f t="shared" si="1"/>
        <v>0</v>
      </c>
      <c r="X33" s="137">
        <f t="shared" si="2"/>
        <v>0</v>
      </c>
      <c r="Y33" s="144"/>
      <c r="Z33" s="144"/>
      <c r="AA33" s="144"/>
      <c r="AB33" s="144"/>
      <c r="AC33" s="144"/>
    </row>
    <row r="34" spans="1:29" s="18" customFormat="1" ht="24.95" customHeight="1">
      <c r="A34" s="17">
        <v>25</v>
      </c>
      <c r="B34" s="17"/>
      <c r="C34" s="45"/>
      <c r="D34" s="17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8">
        <f t="shared" si="0"/>
        <v>0</v>
      </c>
      <c r="U34" s="148"/>
      <c r="V34" s="22"/>
      <c r="W34" s="142">
        <f t="shared" si="1"/>
        <v>0</v>
      </c>
      <c r="X34" s="137">
        <f t="shared" si="2"/>
        <v>0</v>
      </c>
      <c r="Y34" s="144"/>
      <c r="Z34" s="144"/>
      <c r="AA34" s="144"/>
      <c r="AB34" s="144"/>
      <c r="AC34" s="144"/>
    </row>
    <row r="35" spans="1:29" s="18" customFormat="1" ht="24.95" customHeight="1">
      <c r="A35" s="17">
        <v>26</v>
      </c>
      <c r="B35" s="17"/>
      <c r="C35" s="45"/>
      <c r="D35" s="17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8">
        <f t="shared" si="0"/>
        <v>0</v>
      </c>
      <c r="U35" s="148"/>
      <c r="V35" s="22"/>
      <c r="W35" s="142">
        <f t="shared" si="1"/>
        <v>0</v>
      </c>
      <c r="X35" s="137">
        <f t="shared" si="2"/>
        <v>0</v>
      </c>
      <c r="Y35" s="144"/>
      <c r="Z35" s="144"/>
      <c r="AA35" s="144"/>
      <c r="AB35" s="144"/>
      <c r="AC35" s="144"/>
    </row>
    <row r="36" spans="1:29" s="18" customFormat="1" ht="24.95" customHeight="1">
      <c r="A36" s="17">
        <v>27</v>
      </c>
      <c r="B36" s="17"/>
      <c r="C36" s="45"/>
      <c r="D36" s="17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8">
        <f t="shared" si="0"/>
        <v>0</v>
      </c>
      <c r="U36" s="148"/>
      <c r="V36" s="22"/>
      <c r="W36" s="142">
        <f t="shared" si="1"/>
        <v>0</v>
      </c>
      <c r="X36" s="137">
        <f t="shared" si="2"/>
        <v>0</v>
      </c>
      <c r="Y36" s="144"/>
      <c r="Z36" s="144"/>
      <c r="AA36" s="144"/>
      <c r="AB36" s="144"/>
      <c r="AC36" s="144"/>
    </row>
    <row r="37" spans="1:29" s="18" customFormat="1" ht="24.95" customHeight="1">
      <c r="A37" s="17">
        <v>28</v>
      </c>
      <c r="B37" s="17"/>
      <c r="C37" s="45"/>
      <c r="D37" s="17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8">
        <f t="shared" si="0"/>
        <v>0</v>
      </c>
      <c r="U37" s="148"/>
      <c r="V37" s="22"/>
      <c r="W37" s="142">
        <f t="shared" si="1"/>
        <v>0</v>
      </c>
      <c r="X37" s="137">
        <f t="shared" si="2"/>
        <v>0</v>
      </c>
      <c r="Y37" s="144"/>
      <c r="Z37" s="144"/>
      <c r="AA37" s="144"/>
      <c r="AB37" s="144"/>
      <c r="AC37" s="144"/>
    </row>
    <row r="38" spans="1:29" s="18" customFormat="1" ht="24.95" customHeight="1">
      <c r="A38" s="17">
        <v>29</v>
      </c>
      <c r="B38" s="17"/>
      <c r="C38" s="45"/>
      <c r="D38" s="17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8">
        <f t="shared" si="0"/>
        <v>0</v>
      </c>
      <c r="U38" s="148"/>
      <c r="V38" s="22"/>
      <c r="W38" s="142">
        <f t="shared" si="1"/>
        <v>0</v>
      </c>
      <c r="X38" s="137">
        <f t="shared" si="2"/>
        <v>0</v>
      </c>
      <c r="Y38" s="144"/>
      <c r="Z38" s="144"/>
      <c r="AA38" s="144"/>
      <c r="AB38" s="144"/>
      <c r="AC38" s="144"/>
    </row>
    <row r="39" spans="1:29" s="18" customFormat="1" ht="24.95" customHeight="1">
      <c r="A39" s="17">
        <v>30</v>
      </c>
      <c r="B39" s="17"/>
      <c r="C39" s="45"/>
      <c r="D39" s="17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8">
        <f t="shared" si="0"/>
        <v>0</v>
      </c>
      <c r="U39" s="148"/>
      <c r="V39" s="22"/>
      <c r="W39" s="142">
        <f t="shared" si="1"/>
        <v>0</v>
      </c>
      <c r="X39" s="137">
        <f t="shared" si="2"/>
        <v>0</v>
      </c>
      <c r="Y39" s="144"/>
      <c r="Z39" s="144"/>
      <c r="AA39" s="144"/>
      <c r="AB39" s="144"/>
      <c r="AC39" s="144"/>
    </row>
    <row r="40" spans="1:29" s="18" customFormat="1" ht="24.95" customHeight="1">
      <c r="A40" s="17">
        <v>31</v>
      </c>
      <c r="B40" s="17"/>
      <c r="C40" s="45"/>
      <c r="D40" s="17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8">
        <f t="shared" si="0"/>
        <v>0</v>
      </c>
      <c r="U40" s="148"/>
      <c r="V40" s="22"/>
      <c r="W40" s="142">
        <f t="shared" si="1"/>
        <v>0</v>
      </c>
      <c r="X40" s="137">
        <f t="shared" si="2"/>
        <v>0</v>
      </c>
      <c r="Y40" s="144"/>
      <c r="Z40" s="144"/>
      <c r="AA40" s="144"/>
      <c r="AB40" s="144"/>
      <c r="AC40" s="144"/>
    </row>
    <row r="41" spans="1:29" s="18" customFormat="1" ht="24.95" customHeight="1">
      <c r="A41" s="17">
        <v>32</v>
      </c>
      <c r="B41" s="17"/>
      <c r="C41" s="45"/>
      <c r="D41" s="17"/>
      <c r="E41" s="145"/>
      <c r="F41" s="145"/>
      <c r="G41" s="145"/>
      <c r="H41" s="145"/>
      <c r="I41" s="145"/>
      <c r="J41" s="143"/>
      <c r="K41" s="145"/>
      <c r="L41" s="145"/>
      <c r="M41" s="145"/>
      <c r="N41" s="145"/>
      <c r="O41" s="145"/>
      <c r="P41" s="145"/>
      <c r="Q41" s="145"/>
      <c r="R41" s="145"/>
      <c r="S41" s="145"/>
      <c r="T41" s="148">
        <f t="shared" si="0"/>
        <v>0</v>
      </c>
      <c r="U41" s="148"/>
      <c r="V41" s="22"/>
      <c r="W41" s="142">
        <f t="shared" si="1"/>
        <v>0</v>
      </c>
      <c r="X41" s="137">
        <f t="shared" si="2"/>
        <v>0</v>
      </c>
      <c r="Y41" s="144"/>
      <c r="Z41" s="144"/>
      <c r="AA41" s="144"/>
      <c r="AB41" s="144"/>
      <c r="AC41" s="144"/>
    </row>
    <row r="42" spans="1:29" s="18" customFormat="1" ht="24.95" customHeight="1">
      <c r="A42" s="17">
        <v>33</v>
      </c>
      <c r="B42" s="17"/>
      <c r="C42" s="45"/>
      <c r="D42" s="17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8">
        <f t="shared" si="0"/>
        <v>0</v>
      </c>
      <c r="U42" s="148"/>
      <c r="V42" s="22"/>
      <c r="W42" s="142">
        <f t="shared" si="1"/>
        <v>0</v>
      </c>
      <c r="X42" s="137">
        <f t="shared" si="2"/>
        <v>0</v>
      </c>
      <c r="Y42" s="144"/>
      <c r="Z42" s="144"/>
      <c r="AA42" s="144"/>
      <c r="AB42" s="144"/>
      <c r="AC42" s="144"/>
    </row>
    <row r="43" spans="1:29" s="18" customFormat="1" ht="24.95" customHeight="1">
      <c r="A43" s="17">
        <v>34</v>
      </c>
      <c r="B43" s="17"/>
      <c r="C43" s="45"/>
      <c r="D43" s="17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8">
        <f t="shared" si="0"/>
        <v>0</v>
      </c>
      <c r="U43" s="148"/>
      <c r="V43" s="22"/>
      <c r="W43" s="142">
        <f t="shared" si="1"/>
        <v>0</v>
      </c>
      <c r="X43" s="137">
        <f t="shared" si="2"/>
        <v>0</v>
      </c>
      <c r="Y43" s="144"/>
      <c r="Z43" s="144"/>
      <c r="AA43" s="144"/>
      <c r="AB43" s="144"/>
      <c r="AC43" s="144"/>
    </row>
    <row r="44" spans="1:29" s="18" customFormat="1" ht="24.95" customHeight="1">
      <c r="A44" s="17">
        <v>35</v>
      </c>
      <c r="B44" s="17"/>
      <c r="C44" s="45"/>
      <c r="D44" s="17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8">
        <f t="shared" si="0"/>
        <v>0</v>
      </c>
      <c r="U44" s="148"/>
      <c r="V44" s="22"/>
      <c r="W44" s="142">
        <f t="shared" si="1"/>
        <v>0</v>
      </c>
      <c r="X44" s="137">
        <f t="shared" si="2"/>
        <v>0</v>
      </c>
      <c r="Y44" s="144"/>
      <c r="Z44" s="144"/>
      <c r="AA44" s="144"/>
      <c r="AB44" s="144"/>
      <c r="AC44" s="144"/>
    </row>
    <row r="45" spans="1:29" s="18" customFormat="1" ht="24.95" customHeight="1">
      <c r="A45" s="17">
        <v>36</v>
      </c>
      <c r="B45" s="17"/>
      <c r="C45" s="45"/>
      <c r="D45" s="17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8">
        <f t="shared" si="0"/>
        <v>0</v>
      </c>
      <c r="U45" s="148"/>
      <c r="V45" s="146"/>
      <c r="W45" s="142">
        <f t="shared" si="1"/>
        <v>0</v>
      </c>
      <c r="X45" s="137">
        <f t="shared" si="2"/>
        <v>0</v>
      </c>
      <c r="Y45" s="144"/>
      <c r="Z45" s="144"/>
      <c r="AA45" s="144"/>
      <c r="AB45" s="144"/>
      <c r="AC45" s="144"/>
    </row>
    <row r="46" spans="1:29" s="18" customFormat="1" ht="24.95" customHeight="1">
      <c r="A46" s="17">
        <v>37</v>
      </c>
      <c r="B46" s="17"/>
      <c r="C46" s="45"/>
      <c r="D46" s="17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8">
        <f t="shared" si="0"/>
        <v>0</v>
      </c>
      <c r="U46" s="148"/>
      <c r="V46" s="146"/>
      <c r="W46" s="142">
        <f t="shared" si="1"/>
        <v>0</v>
      </c>
      <c r="X46" s="137">
        <f t="shared" si="2"/>
        <v>0</v>
      </c>
      <c r="Y46" s="144"/>
      <c r="Z46" s="144"/>
      <c r="AA46" s="144"/>
      <c r="AB46" s="144"/>
      <c r="AC46" s="144"/>
    </row>
    <row r="47" spans="1:29" s="18" customFormat="1" ht="24.95" customHeight="1">
      <c r="A47" s="17">
        <v>38</v>
      </c>
      <c r="B47" s="17"/>
      <c r="C47" s="45"/>
      <c r="D47" s="1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8">
        <f t="shared" si="0"/>
        <v>0</v>
      </c>
      <c r="U47" s="148"/>
      <c r="V47" s="146"/>
      <c r="W47" s="142">
        <f t="shared" si="1"/>
        <v>0</v>
      </c>
      <c r="X47" s="137">
        <f t="shared" si="2"/>
        <v>0</v>
      </c>
      <c r="Y47" s="144"/>
      <c r="Z47" s="144"/>
      <c r="AA47" s="144"/>
      <c r="AB47" s="144"/>
      <c r="AC47" s="144"/>
    </row>
    <row r="48" spans="1:29" s="18" customFormat="1" ht="24.95" customHeight="1">
      <c r="A48" s="17">
        <v>39</v>
      </c>
      <c r="B48" s="17"/>
      <c r="C48" s="45"/>
      <c r="D48" s="17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8">
        <f t="shared" si="0"/>
        <v>0</v>
      </c>
      <c r="U48" s="148"/>
      <c r="V48" s="146"/>
      <c r="W48" s="142">
        <f t="shared" si="1"/>
        <v>0</v>
      </c>
      <c r="X48" s="137">
        <f t="shared" si="2"/>
        <v>0</v>
      </c>
      <c r="Y48" s="144"/>
      <c r="Z48" s="144"/>
      <c r="AA48" s="144"/>
      <c r="AB48" s="144"/>
      <c r="AC48" s="144"/>
    </row>
    <row r="49" spans="1:29" s="18" customFormat="1" ht="24.95" customHeight="1">
      <c r="A49" s="17">
        <v>40</v>
      </c>
      <c r="B49" s="17"/>
      <c r="C49" s="45"/>
      <c r="D49" s="17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8">
        <f t="shared" si="0"/>
        <v>0</v>
      </c>
      <c r="U49" s="148"/>
      <c r="V49" s="146"/>
      <c r="W49" s="142">
        <f t="shared" si="1"/>
        <v>0</v>
      </c>
      <c r="X49" s="137">
        <f t="shared" si="2"/>
        <v>0</v>
      </c>
      <c r="Y49" s="144"/>
      <c r="Z49" s="144"/>
      <c r="AA49" s="144"/>
      <c r="AB49" s="144"/>
      <c r="AC49" s="144"/>
    </row>
    <row r="50" spans="1:29" s="18" customFormat="1" ht="24.95" customHeight="1">
      <c r="A50" s="17">
        <v>41</v>
      </c>
      <c r="B50" s="17"/>
      <c r="C50" s="45"/>
      <c r="D50" s="17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8">
        <f t="shared" si="0"/>
        <v>0</v>
      </c>
      <c r="U50" s="148"/>
      <c r="V50" s="146"/>
      <c r="W50" s="142">
        <f t="shared" si="1"/>
        <v>0</v>
      </c>
      <c r="X50" s="137">
        <f t="shared" si="2"/>
        <v>0</v>
      </c>
      <c r="Y50" s="144"/>
      <c r="Z50" s="144"/>
      <c r="AA50" s="144"/>
      <c r="AB50" s="144"/>
      <c r="AC50" s="144"/>
    </row>
    <row r="51" spans="1:29" s="18" customFormat="1" ht="24.95" customHeight="1">
      <c r="A51" s="17">
        <v>42</v>
      </c>
      <c r="B51" s="17"/>
      <c r="C51" s="45"/>
      <c r="D51" s="17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8">
        <f t="shared" si="0"/>
        <v>0</v>
      </c>
      <c r="U51" s="148"/>
      <c r="V51" s="146"/>
      <c r="W51" s="142">
        <f t="shared" si="1"/>
        <v>0</v>
      </c>
      <c r="X51" s="137">
        <f t="shared" si="2"/>
        <v>0</v>
      </c>
      <c r="Y51" s="144"/>
      <c r="Z51" s="144"/>
      <c r="AA51" s="144"/>
      <c r="AB51" s="144"/>
      <c r="AC51" s="144"/>
    </row>
    <row r="52" spans="1:29" s="18" customFormat="1" ht="24.95" customHeight="1">
      <c r="A52" s="17">
        <v>43</v>
      </c>
      <c r="B52" s="17"/>
      <c r="C52" s="45"/>
      <c r="D52" s="17"/>
      <c r="E52" s="143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8">
        <f t="shared" si="0"/>
        <v>0</v>
      </c>
      <c r="U52" s="148"/>
      <c r="V52" s="146"/>
      <c r="W52" s="142">
        <f t="shared" si="1"/>
        <v>0</v>
      </c>
      <c r="X52" s="137">
        <f t="shared" si="2"/>
        <v>0</v>
      </c>
      <c r="Y52" s="144"/>
      <c r="Z52" s="144"/>
      <c r="AA52" s="144"/>
      <c r="AB52" s="144"/>
      <c r="AC52" s="144"/>
    </row>
    <row r="53" spans="1:29" s="18" customFormat="1" ht="24.95" customHeight="1">
      <c r="A53" s="17">
        <v>44</v>
      </c>
      <c r="B53" s="17"/>
      <c r="C53" s="45"/>
      <c r="D53" s="17"/>
      <c r="E53" s="145"/>
      <c r="F53" s="143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8">
        <f t="shared" si="0"/>
        <v>0</v>
      </c>
      <c r="U53" s="148"/>
      <c r="V53" s="146"/>
      <c r="W53" s="142">
        <f t="shared" si="1"/>
        <v>0</v>
      </c>
      <c r="X53" s="137">
        <f t="shared" si="2"/>
        <v>0</v>
      </c>
      <c r="Y53" s="144"/>
      <c r="Z53" s="144"/>
      <c r="AA53" s="144"/>
      <c r="AB53" s="144"/>
      <c r="AC53" s="144"/>
    </row>
    <row r="54" spans="1:29" s="18" customFormat="1" ht="24.95" customHeight="1">
      <c r="A54" s="17">
        <v>45</v>
      </c>
      <c r="B54" s="17"/>
      <c r="C54" s="45"/>
      <c r="D54" s="17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8">
        <f t="shared" si="0"/>
        <v>0</v>
      </c>
      <c r="U54" s="148"/>
      <c r="V54" s="146"/>
      <c r="W54" s="142">
        <f t="shared" si="1"/>
        <v>0</v>
      </c>
      <c r="X54" s="137">
        <f t="shared" si="2"/>
        <v>0</v>
      </c>
      <c r="Y54" s="144"/>
      <c r="Z54" s="144"/>
      <c r="AA54" s="144"/>
      <c r="AB54" s="144"/>
      <c r="AC54" s="144"/>
    </row>
    <row r="55" spans="1:29" s="18" customFormat="1" ht="24.95" customHeight="1">
      <c r="A55" s="17">
        <v>46</v>
      </c>
      <c r="B55" s="17"/>
      <c r="C55" s="45"/>
      <c r="D55" s="17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8">
        <f t="shared" si="0"/>
        <v>0</v>
      </c>
      <c r="U55" s="148"/>
      <c r="V55" s="146"/>
      <c r="W55" s="142">
        <f t="shared" si="1"/>
        <v>0</v>
      </c>
      <c r="X55" s="137">
        <f t="shared" si="2"/>
        <v>0</v>
      </c>
      <c r="Y55" s="144"/>
      <c r="Z55" s="144"/>
      <c r="AA55" s="144"/>
      <c r="AB55" s="144"/>
      <c r="AC55" s="144"/>
    </row>
    <row r="56" spans="1:29" s="18" customFormat="1" ht="24.95" customHeight="1">
      <c r="A56" s="17">
        <v>47</v>
      </c>
      <c r="B56" s="17"/>
      <c r="C56" s="45"/>
      <c r="D56" s="17"/>
      <c r="E56" s="145"/>
      <c r="F56" s="145"/>
      <c r="G56" s="145"/>
      <c r="H56" s="145"/>
      <c r="I56" s="145"/>
      <c r="J56" s="143"/>
      <c r="K56" s="145"/>
      <c r="L56" s="145"/>
      <c r="M56" s="145"/>
      <c r="N56" s="145"/>
      <c r="O56" s="145"/>
      <c r="P56" s="145"/>
      <c r="Q56" s="145"/>
      <c r="R56" s="145"/>
      <c r="S56" s="145"/>
      <c r="T56" s="148">
        <f t="shared" si="0"/>
        <v>0</v>
      </c>
      <c r="U56" s="148"/>
      <c r="V56" s="146"/>
      <c r="W56" s="142">
        <f t="shared" si="1"/>
        <v>0</v>
      </c>
      <c r="X56" s="137">
        <f t="shared" si="2"/>
        <v>0</v>
      </c>
      <c r="Y56" s="144"/>
      <c r="Z56" s="144"/>
      <c r="AA56" s="144"/>
      <c r="AB56" s="144"/>
      <c r="AC56" s="144"/>
    </row>
    <row r="57" spans="1:29" s="18" customFormat="1" ht="24.95" customHeight="1">
      <c r="A57" s="17">
        <v>48</v>
      </c>
      <c r="B57" s="17"/>
      <c r="C57" s="45"/>
      <c r="D57" s="17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8">
        <f t="shared" si="0"/>
        <v>0</v>
      </c>
      <c r="U57" s="148"/>
      <c r="V57" s="146"/>
      <c r="W57" s="142">
        <f t="shared" si="1"/>
        <v>0</v>
      </c>
      <c r="X57" s="137">
        <f t="shared" si="2"/>
        <v>0</v>
      </c>
      <c r="Y57" s="144"/>
      <c r="Z57" s="144"/>
      <c r="AA57" s="144"/>
      <c r="AB57" s="144"/>
      <c r="AC57" s="144"/>
    </row>
    <row r="58" spans="1:29" s="18" customFormat="1" ht="24.95" customHeight="1">
      <c r="A58" s="17">
        <v>49</v>
      </c>
      <c r="B58" s="17"/>
      <c r="C58" s="45"/>
      <c r="D58" s="17"/>
      <c r="E58" s="145"/>
      <c r="F58" s="145"/>
      <c r="G58" s="145"/>
      <c r="H58" s="145"/>
      <c r="I58" s="145"/>
      <c r="J58" s="143"/>
      <c r="K58" s="145"/>
      <c r="L58" s="145"/>
      <c r="M58" s="145"/>
      <c r="N58" s="145"/>
      <c r="O58" s="145"/>
      <c r="P58" s="145"/>
      <c r="Q58" s="145"/>
      <c r="R58" s="145"/>
      <c r="S58" s="145"/>
      <c r="T58" s="148">
        <f t="shared" si="0"/>
        <v>0</v>
      </c>
      <c r="U58" s="148"/>
      <c r="V58" s="146"/>
      <c r="W58" s="142">
        <f t="shared" si="1"/>
        <v>0</v>
      </c>
      <c r="X58" s="137">
        <f t="shared" si="2"/>
        <v>0</v>
      </c>
      <c r="Y58" s="144"/>
      <c r="Z58" s="144"/>
      <c r="AA58" s="144"/>
      <c r="AB58" s="144"/>
      <c r="AC58" s="144"/>
    </row>
    <row r="59" spans="1:29" s="18" customFormat="1" ht="24.95" customHeight="1">
      <c r="A59" s="17">
        <v>50</v>
      </c>
      <c r="B59" s="17"/>
      <c r="C59" s="45"/>
      <c r="D59" s="17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8">
        <f t="shared" si="0"/>
        <v>0</v>
      </c>
      <c r="U59" s="148"/>
      <c r="V59" s="146"/>
      <c r="W59" s="142">
        <f t="shared" si="1"/>
        <v>0</v>
      </c>
      <c r="X59" s="137">
        <f t="shared" si="2"/>
        <v>0</v>
      </c>
      <c r="Y59" s="144"/>
      <c r="Z59" s="144"/>
      <c r="AA59" s="144"/>
      <c r="AB59" s="144"/>
      <c r="AC59" s="144"/>
    </row>
    <row r="60" spans="1:29" s="18" customFormat="1" ht="24.95" customHeight="1">
      <c r="A60" s="17">
        <v>51</v>
      </c>
      <c r="B60" s="17"/>
      <c r="C60" s="45"/>
      <c r="D60" s="17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8">
        <f t="shared" si="0"/>
        <v>0</v>
      </c>
      <c r="U60" s="148"/>
      <c r="V60" s="146"/>
      <c r="W60" s="142">
        <f t="shared" si="1"/>
        <v>0</v>
      </c>
      <c r="X60" s="137">
        <f t="shared" si="2"/>
        <v>0</v>
      </c>
      <c r="Y60" s="144"/>
      <c r="Z60" s="144"/>
      <c r="AA60" s="144"/>
      <c r="AB60" s="144"/>
      <c r="AC60" s="144"/>
    </row>
    <row r="61" spans="1:29" s="18" customFormat="1" ht="24.95" customHeight="1">
      <c r="A61" s="17">
        <v>52</v>
      </c>
      <c r="B61" s="17"/>
      <c r="C61" s="45"/>
      <c r="D61" s="17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8">
        <f t="shared" si="0"/>
        <v>0</v>
      </c>
      <c r="U61" s="148"/>
      <c r="V61" s="146"/>
      <c r="W61" s="142">
        <f t="shared" si="1"/>
        <v>0</v>
      </c>
      <c r="X61" s="137">
        <f t="shared" si="2"/>
        <v>0</v>
      </c>
      <c r="Y61" s="144"/>
      <c r="Z61" s="144"/>
      <c r="AA61" s="144"/>
      <c r="AB61" s="144"/>
      <c r="AC61" s="144"/>
    </row>
    <row r="62" spans="1:29" s="18" customFormat="1" ht="24.95" customHeight="1">
      <c r="A62" s="17">
        <v>53</v>
      </c>
      <c r="B62" s="17"/>
      <c r="C62" s="45"/>
      <c r="D62" s="17"/>
      <c r="E62" s="145"/>
      <c r="F62" s="143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8">
        <f t="shared" si="0"/>
        <v>0</v>
      </c>
      <c r="U62" s="148"/>
      <c r="V62" s="146"/>
      <c r="W62" s="142">
        <f t="shared" si="1"/>
        <v>0</v>
      </c>
      <c r="X62" s="137">
        <f t="shared" si="2"/>
        <v>0</v>
      </c>
      <c r="Y62" s="144"/>
      <c r="Z62" s="144"/>
      <c r="AA62" s="144"/>
      <c r="AB62" s="144"/>
      <c r="AC62" s="144"/>
    </row>
    <row r="63" spans="1:29" s="18" customFormat="1" ht="24.95" customHeight="1">
      <c r="A63" s="17">
        <v>54</v>
      </c>
      <c r="B63" s="17"/>
      <c r="C63" s="45"/>
      <c r="D63" s="17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8">
        <f t="shared" si="0"/>
        <v>0</v>
      </c>
      <c r="U63" s="148"/>
      <c r="V63" s="146"/>
      <c r="W63" s="142">
        <f t="shared" si="1"/>
        <v>0</v>
      </c>
      <c r="X63" s="137">
        <f t="shared" si="2"/>
        <v>0</v>
      </c>
      <c r="Y63" s="144"/>
      <c r="Z63" s="144"/>
      <c r="AA63" s="144"/>
      <c r="AB63" s="144"/>
      <c r="AC63" s="144"/>
    </row>
    <row r="64" spans="1:29" s="18" customFormat="1" ht="24.95" customHeight="1">
      <c r="A64" s="17">
        <v>55</v>
      </c>
      <c r="B64" s="17"/>
      <c r="C64" s="45"/>
      <c r="D64" s="17"/>
      <c r="E64" s="145"/>
      <c r="F64" s="143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8">
        <f t="shared" si="0"/>
        <v>0</v>
      </c>
      <c r="U64" s="148"/>
      <c r="V64" s="146"/>
      <c r="W64" s="142">
        <f t="shared" si="1"/>
        <v>0</v>
      </c>
      <c r="X64" s="137">
        <f t="shared" si="2"/>
        <v>0</v>
      </c>
      <c r="Y64" s="144"/>
      <c r="Z64" s="144"/>
      <c r="AA64" s="144"/>
      <c r="AB64" s="144"/>
      <c r="AC64" s="144"/>
    </row>
    <row r="65" spans="1:29" s="18" customFormat="1" ht="24.95" customHeight="1">
      <c r="A65" s="17">
        <v>56</v>
      </c>
      <c r="B65" s="17"/>
      <c r="C65" s="45"/>
      <c r="D65" s="17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8">
        <f t="shared" si="0"/>
        <v>0</v>
      </c>
      <c r="U65" s="148"/>
      <c r="V65" s="146"/>
      <c r="W65" s="142">
        <f t="shared" si="1"/>
        <v>0</v>
      </c>
      <c r="X65" s="137">
        <f t="shared" si="2"/>
        <v>0</v>
      </c>
      <c r="Y65" s="144"/>
      <c r="Z65" s="144"/>
      <c r="AA65" s="144"/>
      <c r="AB65" s="144"/>
      <c r="AC65" s="144"/>
    </row>
    <row r="66" spans="1:29" s="18" customFormat="1" ht="24.95" customHeight="1">
      <c r="A66" s="17">
        <v>57</v>
      </c>
      <c r="B66" s="23"/>
      <c r="C66" s="24"/>
      <c r="D66" s="17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8">
        <f t="shared" si="0"/>
        <v>0</v>
      </c>
      <c r="U66" s="148"/>
      <c r="V66" s="146"/>
      <c r="W66" s="142">
        <f t="shared" si="1"/>
        <v>0</v>
      </c>
      <c r="X66" s="137">
        <f t="shared" si="2"/>
        <v>0</v>
      </c>
      <c r="Y66" s="144"/>
      <c r="Z66" s="144"/>
      <c r="AA66" s="144"/>
      <c r="AB66" s="144"/>
      <c r="AC66" s="144"/>
    </row>
    <row r="67" spans="1:29" s="18" customFormat="1" ht="24.95" customHeight="1">
      <c r="A67" s="17">
        <v>58</v>
      </c>
      <c r="B67" s="23"/>
      <c r="C67" s="24"/>
      <c r="D67" s="17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8">
        <f t="shared" si="0"/>
        <v>0</v>
      </c>
      <c r="U67" s="148"/>
      <c r="V67" s="146"/>
      <c r="W67" s="142">
        <f t="shared" si="1"/>
        <v>0</v>
      </c>
      <c r="X67" s="137">
        <f t="shared" si="2"/>
        <v>0</v>
      </c>
      <c r="Y67" s="144"/>
      <c r="Z67" s="144"/>
      <c r="AA67" s="144"/>
      <c r="AB67" s="144"/>
      <c r="AC67" s="144"/>
    </row>
    <row r="68" spans="1:29" s="18" customFormat="1" ht="24.95" customHeight="1">
      <c r="A68" s="17">
        <v>59</v>
      </c>
      <c r="B68" s="23"/>
      <c r="C68" s="24"/>
      <c r="D68" s="17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8">
        <f t="shared" si="0"/>
        <v>0</v>
      </c>
      <c r="U68" s="148"/>
      <c r="V68" s="146"/>
      <c r="W68" s="142">
        <f t="shared" si="1"/>
        <v>0</v>
      </c>
      <c r="X68" s="137">
        <f t="shared" si="2"/>
        <v>0</v>
      </c>
      <c r="Y68" s="144"/>
      <c r="Z68" s="144"/>
      <c r="AA68" s="144"/>
      <c r="AB68" s="144"/>
      <c r="AC68" s="144"/>
    </row>
    <row r="69" spans="1:29" s="18" customFormat="1" ht="24.95" customHeight="1">
      <c r="A69" s="17">
        <v>60</v>
      </c>
      <c r="B69" s="23"/>
      <c r="C69" s="24"/>
      <c r="D69" s="17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8">
        <f t="shared" si="0"/>
        <v>0</v>
      </c>
      <c r="U69" s="148"/>
      <c r="V69" s="146"/>
      <c r="W69" s="142">
        <f t="shared" si="1"/>
        <v>0</v>
      </c>
      <c r="X69" s="137">
        <f t="shared" si="2"/>
        <v>0</v>
      </c>
      <c r="Y69" s="144"/>
      <c r="Z69" s="144"/>
      <c r="AA69" s="144"/>
      <c r="AB69" s="144"/>
      <c r="AC69" s="144"/>
    </row>
    <row r="70" spans="1:29" s="18" customFormat="1" ht="24.95" customHeight="1">
      <c r="A70" s="17">
        <v>61</v>
      </c>
      <c r="B70" s="23"/>
      <c r="C70" s="24"/>
      <c r="D70" s="17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8">
        <f t="shared" si="0"/>
        <v>0</v>
      </c>
      <c r="U70" s="148"/>
      <c r="V70" s="146"/>
      <c r="W70" s="142">
        <f t="shared" si="1"/>
        <v>0</v>
      </c>
      <c r="X70" s="137">
        <f t="shared" si="2"/>
        <v>0</v>
      </c>
      <c r="Y70" s="144"/>
      <c r="Z70" s="144"/>
      <c r="AA70" s="144"/>
      <c r="AB70" s="144"/>
      <c r="AC70" s="144"/>
    </row>
    <row r="71" spans="1:29" s="18" customFormat="1" ht="24.95" customHeight="1">
      <c r="A71" s="17">
        <v>62</v>
      </c>
      <c r="B71" s="23"/>
      <c r="C71" s="24"/>
      <c r="D71" s="17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8">
        <f t="shared" si="0"/>
        <v>0</v>
      </c>
      <c r="U71" s="148"/>
      <c r="V71" s="146"/>
      <c r="W71" s="142">
        <f t="shared" si="1"/>
        <v>0</v>
      </c>
      <c r="X71" s="137">
        <f t="shared" si="2"/>
        <v>0</v>
      </c>
      <c r="Y71" s="144"/>
      <c r="Z71" s="144"/>
      <c r="AA71" s="144"/>
      <c r="AB71" s="144"/>
      <c r="AC71" s="144"/>
    </row>
    <row r="72" spans="1:29" s="18" customFormat="1" ht="24.95" customHeight="1">
      <c r="A72" s="17">
        <v>63</v>
      </c>
      <c r="B72" s="23"/>
      <c r="C72" s="24"/>
      <c r="D72" s="17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8">
        <f t="shared" si="0"/>
        <v>0</v>
      </c>
      <c r="U72" s="148"/>
      <c r="V72" s="146"/>
      <c r="W72" s="142">
        <f t="shared" si="1"/>
        <v>0</v>
      </c>
      <c r="X72" s="137">
        <f t="shared" si="2"/>
        <v>0</v>
      </c>
      <c r="Y72" s="144"/>
      <c r="Z72" s="144"/>
      <c r="AA72" s="144"/>
      <c r="AB72" s="144"/>
      <c r="AC72" s="144"/>
    </row>
    <row r="73" spans="1:29" s="18" customFormat="1" ht="24.95" customHeight="1">
      <c r="A73" s="17">
        <v>64</v>
      </c>
      <c r="B73" s="23"/>
      <c r="C73" s="24"/>
      <c r="D73" s="17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8">
        <f t="shared" si="0"/>
        <v>0</v>
      </c>
      <c r="U73" s="148"/>
      <c r="V73" s="146"/>
      <c r="W73" s="142">
        <f t="shared" si="1"/>
        <v>0</v>
      </c>
      <c r="X73" s="137">
        <f t="shared" si="2"/>
        <v>0</v>
      </c>
      <c r="Y73" s="144"/>
      <c r="Z73" s="144"/>
      <c r="AA73" s="144"/>
      <c r="AB73" s="144"/>
      <c r="AC73" s="144"/>
    </row>
    <row r="74" spans="1:29" s="18" customFormat="1" ht="24.95" customHeight="1">
      <c r="A74" s="17">
        <v>65</v>
      </c>
      <c r="B74" s="23"/>
      <c r="C74" s="24"/>
      <c r="D74" s="17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8">
        <f t="shared" si="0"/>
        <v>0</v>
      </c>
      <c r="U74" s="148"/>
      <c r="V74" s="146"/>
      <c r="W74" s="142">
        <f t="shared" si="1"/>
        <v>0</v>
      </c>
      <c r="X74" s="137">
        <f t="shared" si="2"/>
        <v>0</v>
      </c>
      <c r="Y74" s="144"/>
      <c r="Z74" s="144"/>
      <c r="AA74" s="144"/>
      <c r="AB74" s="144"/>
      <c r="AC74" s="144"/>
    </row>
    <row r="75" spans="1:29" s="18" customFormat="1" ht="24.95" customHeight="1">
      <c r="A75" s="17">
        <v>66</v>
      </c>
      <c r="B75" s="23"/>
      <c r="C75" s="24"/>
      <c r="D75" s="17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8">
        <f t="shared" ref="T75:T84" si="3">SUM(E75:S75)</f>
        <v>0</v>
      </c>
      <c r="U75" s="148"/>
      <c r="V75" s="146"/>
      <c r="W75" s="142">
        <f t="shared" ref="W75:W84" si="4">T75*10/15</f>
        <v>0</v>
      </c>
      <c r="X75" s="137">
        <f t="shared" ref="X75:X84" si="5">+W75*(100/5)</f>
        <v>0</v>
      </c>
      <c r="Y75" s="144"/>
      <c r="Z75" s="144"/>
      <c r="AA75" s="144"/>
      <c r="AB75" s="144"/>
      <c r="AC75" s="144"/>
    </row>
    <row r="76" spans="1:29" s="18" customFormat="1" ht="24.95" customHeight="1">
      <c r="A76" s="17">
        <v>67</v>
      </c>
      <c r="B76" s="23"/>
      <c r="C76" s="24"/>
      <c r="D76" s="17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8">
        <f t="shared" si="3"/>
        <v>0</v>
      </c>
      <c r="U76" s="148"/>
      <c r="V76" s="146"/>
      <c r="W76" s="142">
        <f t="shared" si="4"/>
        <v>0</v>
      </c>
      <c r="X76" s="137">
        <f t="shared" si="5"/>
        <v>0</v>
      </c>
      <c r="Y76" s="144"/>
      <c r="Z76" s="144"/>
      <c r="AA76" s="144"/>
      <c r="AB76" s="144"/>
      <c r="AC76" s="144"/>
    </row>
    <row r="77" spans="1:29" s="18" customFormat="1" ht="24.95" customHeight="1">
      <c r="A77" s="17">
        <v>68</v>
      </c>
      <c r="B77" s="23"/>
      <c r="C77" s="24"/>
      <c r="D77" s="17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8">
        <f t="shared" si="3"/>
        <v>0</v>
      </c>
      <c r="U77" s="148"/>
      <c r="V77" s="146"/>
      <c r="W77" s="142">
        <f t="shared" si="4"/>
        <v>0</v>
      </c>
      <c r="X77" s="137">
        <f t="shared" si="5"/>
        <v>0</v>
      </c>
      <c r="Y77" s="144"/>
      <c r="Z77" s="144"/>
      <c r="AA77" s="144"/>
      <c r="AB77" s="144"/>
      <c r="AC77" s="144"/>
    </row>
    <row r="78" spans="1:29" s="18" customFormat="1" ht="24.95" customHeight="1">
      <c r="A78" s="17">
        <v>69</v>
      </c>
      <c r="B78" s="23"/>
      <c r="C78" s="24"/>
      <c r="D78" s="17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8">
        <f t="shared" si="3"/>
        <v>0</v>
      </c>
      <c r="U78" s="148"/>
      <c r="V78" s="146"/>
      <c r="W78" s="142">
        <f t="shared" si="4"/>
        <v>0</v>
      </c>
      <c r="X78" s="137">
        <f t="shared" si="5"/>
        <v>0</v>
      </c>
      <c r="Y78" s="144"/>
      <c r="Z78" s="144"/>
      <c r="AA78" s="144"/>
      <c r="AB78" s="144"/>
      <c r="AC78" s="144"/>
    </row>
    <row r="79" spans="1:29" s="18" customFormat="1" ht="24.95" customHeight="1">
      <c r="A79" s="17">
        <v>70</v>
      </c>
      <c r="B79" s="23"/>
      <c r="C79" s="24"/>
      <c r="D79" s="17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8">
        <f t="shared" si="3"/>
        <v>0</v>
      </c>
      <c r="U79" s="148"/>
      <c r="V79" s="146"/>
      <c r="W79" s="142">
        <f t="shared" si="4"/>
        <v>0</v>
      </c>
      <c r="X79" s="137">
        <f t="shared" si="5"/>
        <v>0</v>
      </c>
      <c r="Y79" s="144"/>
      <c r="Z79" s="144"/>
      <c r="AA79" s="144"/>
      <c r="AB79" s="144"/>
      <c r="AC79" s="144"/>
    </row>
    <row r="80" spans="1:29" s="18" customFormat="1" ht="24.95" customHeight="1">
      <c r="A80" s="17">
        <v>71</v>
      </c>
      <c r="B80" s="23"/>
      <c r="C80" s="24"/>
      <c r="D80" s="17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8">
        <f t="shared" si="3"/>
        <v>0</v>
      </c>
      <c r="U80" s="148"/>
      <c r="V80" s="146"/>
      <c r="W80" s="142">
        <f t="shared" si="4"/>
        <v>0</v>
      </c>
      <c r="X80" s="137">
        <f t="shared" si="5"/>
        <v>0</v>
      </c>
      <c r="Y80" s="144"/>
      <c r="Z80" s="144"/>
      <c r="AA80" s="144"/>
      <c r="AB80" s="144"/>
      <c r="AC80" s="144"/>
    </row>
    <row r="81" spans="1:29" s="18" customFormat="1" ht="24.95" customHeight="1">
      <c r="A81" s="17">
        <v>72</v>
      </c>
      <c r="B81" s="23"/>
      <c r="C81" s="24"/>
      <c r="D81" s="17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8">
        <f t="shared" si="3"/>
        <v>0</v>
      </c>
      <c r="U81" s="148"/>
      <c r="V81" s="146"/>
      <c r="W81" s="142">
        <f t="shared" si="4"/>
        <v>0</v>
      </c>
      <c r="X81" s="137">
        <f t="shared" si="5"/>
        <v>0</v>
      </c>
      <c r="Y81" s="144"/>
      <c r="Z81" s="144"/>
      <c r="AA81" s="144"/>
      <c r="AB81" s="144"/>
      <c r="AC81" s="144"/>
    </row>
    <row r="82" spans="1:29" s="18" customFormat="1" ht="24.95" customHeight="1">
      <c r="A82" s="17">
        <v>73</v>
      </c>
      <c r="B82" s="23"/>
      <c r="C82" s="24"/>
      <c r="D82" s="17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8">
        <f t="shared" si="3"/>
        <v>0</v>
      </c>
      <c r="U82" s="148"/>
      <c r="V82" s="146"/>
      <c r="W82" s="142">
        <f t="shared" si="4"/>
        <v>0</v>
      </c>
      <c r="X82" s="137">
        <f t="shared" si="5"/>
        <v>0</v>
      </c>
      <c r="Y82" s="144"/>
      <c r="Z82" s="144"/>
      <c r="AA82" s="144"/>
      <c r="AB82" s="144"/>
      <c r="AC82" s="144"/>
    </row>
    <row r="83" spans="1:29" s="18" customFormat="1" ht="24.95" customHeight="1">
      <c r="A83" s="17">
        <v>74</v>
      </c>
      <c r="B83" s="23"/>
      <c r="C83" s="24"/>
      <c r="D83" s="17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8">
        <f t="shared" si="3"/>
        <v>0</v>
      </c>
      <c r="U83" s="148"/>
      <c r="V83" s="146"/>
      <c r="W83" s="142">
        <f t="shared" si="4"/>
        <v>0</v>
      </c>
      <c r="X83" s="137">
        <f t="shared" si="5"/>
        <v>0</v>
      </c>
      <c r="Y83" s="144"/>
      <c r="Z83" s="144"/>
      <c r="AA83" s="144"/>
      <c r="AB83" s="144"/>
      <c r="AC83" s="144"/>
    </row>
    <row r="84" spans="1:29" s="18" customFormat="1" ht="24.95" customHeight="1">
      <c r="A84" s="17">
        <v>75</v>
      </c>
      <c r="B84" s="23"/>
      <c r="C84" s="24"/>
      <c r="D84" s="17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8">
        <f t="shared" si="3"/>
        <v>0</v>
      </c>
      <c r="U84" s="148"/>
      <c r="V84" s="146"/>
      <c r="W84" s="142">
        <f t="shared" si="4"/>
        <v>0</v>
      </c>
      <c r="X84" s="137">
        <f t="shared" si="5"/>
        <v>0</v>
      </c>
      <c r="Y84" s="144"/>
      <c r="Z84" s="144"/>
      <c r="AA84" s="144"/>
      <c r="AB84" s="144"/>
      <c r="AC84" s="144"/>
    </row>
    <row r="85" spans="1:29" ht="24.95" customHeight="1"/>
  </sheetData>
  <mergeCells count="10">
    <mergeCell ref="X6:X7"/>
    <mergeCell ref="W6:W8"/>
    <mergeCell ref="J1:L1"/>
    <mergeCell ref="A3:V3"/>
    <mergeCell ref="A4:V4"/>
    <mergeCell ref="A6:A8"/>
    <mergeCell ref="B6:B8"/>
    <mergeCell ref="C6:C8"/>
    <mergeCell ref="C2:V2"/>
    <mergeCell ref="E5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86"/>
  <sheetViews>
    <sheetView workbookViewId="0">
      <selection activeCell="O8" sqref="O8"/>
    </sheetView>
  </sheetViews>
  <sheetFormatPr defaultColWidth="8.875" defaultRowHeight="21"/>
  <cols>
    <col min="1" max="1" width="4.5" style="28" bestFit="1" customWidth="1"/>
    <col min="2" max="2" width="12.625" style="28" customWidth="1"/>
    <col min="3" max="3" width="26.625" style="10" customWidth="1"/>
    <col min="4" max="4" width="8.5" style="28" customWidth="1"/>
    <col min="5" max="5" width="8.5" style="10" customWidth="1"/>
    <col min="6" max="6" width="8.125" style="10" customWidth="1"/>
    <col min="7" max="7" width="7.875" style="10" customWidth="1"/>
    <col min="8" max="8" width="7.5" style="10" customWidth="1"/>
    <col min="9" max="9" width="7.625" style="10" customWidth="1"/>
    <col min="10" max="10" width="8.875" style="28"/>
    <col min="11" max="16384" width="8.875" style="10"/>
  </cols>
  <sheetData>
    <row r="1" spans="1:24" s="129" customFormat="1" ht="27.75" customHeight="1">
      <c r="A1" s="127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23.25">
      <c r="A2" s="234" t="s">
        <v>101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24" ht="7.5" customHeight="1" thickBot="1">
      <c r="A3" s="84"/>
      <c r="B3" s="83"/>
      <c r="C3" s="83"/>
      <c r="D3" s="83"/>
      <c r="E3" s="83"/>
      <c r="F3" s="83"/>
      <c r="G3" s="83"/>
      <c r="H3" s="83"/>
      <c r="I3" s="83"/>
    </row>
    <row r="4" spans="1:24" s="75" customFormat="1" ht="26.25">
      <c r="A4" s="73"/>
      <c r="B4" s="73" t="s">
        <v>0</v>
      </c>
      <c r="C4" s="74" t="s">
        <v>40</v>
      </c>
      <c r="D4" s="74"/>
      <c r="E4" s="78"/>
      <c r="F4" s="74"/>
      <c r="G4" s="74"/>
      <c r="H4" s="240" t="s">
        <v>64</v>
      </c>
      <c r="I4" s="241"/>
      <c r="J4" s="241"/>
      <c r="K4" s="241"/>
      <c r="L4" s="242"/>
      <c r="M4" s="74"/>
    </row>
    <row r="5" spans="1:24" s="75" customFormat="1" ht="24.75" customHeight="1" thickBot="1">
      <c r="A5" s="76"/>
      <c r="B5" s="76"/>
      <c r="C5" s="75" t="s">
        <v>41</v>
      </c>
      <c r="H5" s="243" t="s">
        <v>116</v>
      </c>
      <c r="I5" s="244"/>
      <c r="J5" s="244"/>
      <c r="K5" s="244"/>
      <c r="L5" s="245"/>
    </row>
    <row r="6" spans="1:24" s="75" customFormat="1" ht="23.25" customHeight="1">
      <c r="A6" s="76"/>
      <c r="B6" s="76"/>
      <c r="C6" s="75" t="s">
        <v>97</v>
      </c>
    </row>
    <row r="7" spans="1:24" s="75" customFormat="1">
      <c r="A7" s="76"/>
      <c r="B7" s="76"/>
      <c r="C7" s="90"/>
    </row>
    <row r="8" spans="1:24" ht="26.25" customHeight="1" thickBot="1">
      <c r="A8" s="4"/>
      <c r="B8" s="4"/>
      <c r="E8" s="239" t="s">
        <v>68</v>
      </c>
      <c r="F8" s="239"/>
      <c r="G8" s="239"/>
      <c r="H8" s="239"/>
      <c r="I8" s="239"/>
    </row>
    <row r="9" spans="1:24" s="81" customFormat="1" ht="24" customHeight="1" thickBot="1">
      <c r="A9" s="71" t="s">
        <v>1</v>
      </c>
      <c r="B9" s="71" t="s">
        <v>2</v>
      </c>
      <c r="C9" s="71" t="s">
        <v>3</v>
      </c>
      <c r="D9" s="71" t="s">
        <v>7</v>
      </c>
      <c r="E9" s="164">
        <v>1</v>
      </c>
      <c r="F9" s="164">
        <v>2</v>
      </c>
      <c r="G9" s="164">
        <v>3</v>
      </c>
      <c r="H9" s="164">
        <v>4</v>
      </c>
      <c r="I9" s="164">
        <v>5</v>
      </c>
      <c r="J9" s="237" t="s">
        <v>53</v>
      </c>
      <c r="K9" s="235" t="s">
        <v>49</v>
      </c>
      <c r="L9" s="132" t="s">
        <v>74</v>
      </c>
    </row>
    <row r="10" spans="1:24" s="82" customFormat="1" ht="24" customHeight="1" thickBot="1">
      <c r="A10" s="80"/>
      <c r="B10" s="80"/>
      <c r="C10" s="79"/>
      <c r="D10" s="12" t="s">
        <v>14</v>
      </c>
      <c r="E10" s="88">
        <v>10</v>
      </c>
      <c r="F10" s="88">
        <v>10</v>
      </c>
      <c r="G10" s="88">
        <v>10</v>
      </c>
      <c r="H10" s="88">
        <v>10</v>
      </c>
      <c r="I10" s="88">
        <v>10</v>
      </c>
      <c r="J10" s="238"/>
      <c r="K10" s="236"/>
      <c r="L10" s="133" t="s">
        <v>56</v>
      </c>
    </row>
    <row r="11" spans="1:24" ht="4.5" customHeight="1">
      <c r="A11" s="49"/>
      <c r="B11" s="49"/>
      <c r="C11" s="50"/>
      <c r="D11" s="51"/>
      <c r="E11" s="49"/>
      <c r="F11" s="49"/>
      <c r="G11" s="49"/>
      <c r="H11" s="49"/>
      <c r="I11" s="49"/>
      <c r="J11" s="49"/>
      <c r="K11" s="49"/>
      <c r="L11" s="134"/>
    </row>
    <row r="12" spans="1:24" s="18" customFormat="1" ht="24.95" customHeight="1">
      <c r="A12" s="17">
        <v>1</v>
      </c>
      <c r="B12" s="17"/>
      <c r="C12" s="45"/>
      <c r="D12" s="17"/>
      <c r="E12" s="141"/>
      <c r="F12" s="141"/>
      <c r="G12" s="141"/>
      <c r="H12" s="141"/>
      <c r="I12" s="141"/>
      <c r="J12" s="142">
        <f t="shared" ref="J12:J43" si="0">SUM(E12:I12)</f>
        <v>0</v>
      </c>
      <c r="K12" s="142">
        <f>J12*10/50</f>
        <v>0</v>
      </c>
      <c r="L12" s="137">
        <f>+K12*(100/10)</f>
        <v>0</v>
      </c>
    </row>
    <row r="13" spans="1:24" s="18" customFormat="1" ht="24.95" customHeight="1">
      <c r="A13" s="17">
        <v>2</v>
      </c>
      <c r="B13" s="17"/>
      <c r="C13" s="45"/>
      <c r="D13" s="17"/>
      <c r="E13" s="145"/>
      <c r="F13" s="145"/>
      <c r="G13" s="145"/>
      <c r="H13" s="145"/>
      <c r="I13" s="145"/>
      <c r="J13" s="142">
        <f t="shared" si="0"/>
        <v>0</v>
      </c>
      <c r="K13" s="142">
        <f t="shared" ref="K13:K76" si="1">J13*10/50</f>
        <v>0</v>
      </c>
      <c r="L13" s="137">
        <f t="shared" ref="L13:L76" si="2">+K13*(100/10)</f>
        <v>0</v>
      </c>
    </row>
    <row r="14" spans="1:24" s="18" customFormat="1" ht="24.95" customHeight="1">
      <c r="A14" s="17">
        <v>3</v>
      </c>
      <c r="B14" s="17"/>
      <c r="C14" s="45"/>
      <c r="D14" s="17"/>
      <c r="E14" s="145"/>
      <c r="F14" s="145"/>
      <c r="G14" s="145"/>
      <c r="H14" s="145"/>
      <c r="I14" s="145"/>
      <c r="J14" s="142">
        <f t="shared" si="0"/>
        <v>0</v>
      </c>
      <c r="K14" s="142">
        <f t="shared" si="1"/>
        <v>0</v>
      </c>
      <c r="L14" s="137">
        <f t="shared" si="2"/>
        <v>0</v>
      </c>
    </row>
    <row r="15" spans="1:24" s="18" customFormat="1" ht="24.95" customHeight="1">
      <c r="A15" s="17">
        <v>4</v>
      </c>
      <c r="B15" s="17"/>
      <c r="C15" s="45"/>
      <c r="D15" s="17"/>
      <c r="E15" s="145"/>
      <c r="F15" s="145"/>
      <c r="G15" s="145"/>
      <c r="H15" s="145"/>
      <c r="I15" s="145"/>
      <c r="J15" s="142">
        <f t="shared" si="0"/>
        <v>0</v>
      </c>
      <c r="K15" s="142">
        <f t="shared" si="1"/>
        <v>0</v>
      </c>
      <c r="L15" s="137">
        <f t="shared" si="2"/>
        <v>0</v>
      </c>
    </row>
    <row r="16" spans="1:24" s="18" customFormat="1" ht="24.95" customHeight="1">
      <c r="A16" s="17">
        <v>5</v>
      </c>
      <c r="B16" s="17"/>
      <c r="C16" s="45"/>
      <c r="D16" s="17"/>
      <c r="E16" s="145"/>
      <c r="F16" s="145"/>
      <c r="G16" s="145"/>
      <c r="H16" s="145"/>
      <c r="I16" s="145"/>
      <c r="J16" s="142">
        <f t="shared" si="0"/>
        <v>0</v>
      </c>
      <c r="K16" s="142">
        <f t="shared" si="1"/>
        <v>0</v>
      </c>
      <c r="L16" s="137">
        <f t="shared" si="2"/>
        <v>0</v>
      </c>
    </row>
    <row r="17" spans="1:12" s="18" customFormat="1" ht="24.95" customHeight="1">
      <c r="A17" s="17">
        <v>6</v>
      </c>
      <c r="B17" s="17"/>
      <c r="C17" s="45"/>
      <c r="D17" s="17"/>
      <c r="E17" s="145"/>
      <c r="F17" s="145"/>
      <c r="G17" s="145"/>
      <c r="H17" s="145"/>
      <c r="I17" s="145"/>
      <c r="J17" s="142">
        <f t="shared" si="0"/>
        <v>0</v>
      </c>
      <c r="K17" s="142">
        <f t="shared" si="1"/>
        <v>0</v>
      </c>
      <c r="L17" s="137">
        <f t="shared" si="2"/>
        <v>0</v>
      </c>
    </row>
    <row r="18" spans="1:12" s="18" customFormat="1" ht="24.95" customHeight="1">
      <c r="A18" s="17">
        <v>7</v>
      </c>
      <c r="B18" s="17"/>
      <c r="C18" s="45"/>
      <c r="D18" s="17"/>
      <c r="E18" s="145"/>
      <c r="F18" s="145"/>
      <c r="G18" s="145"/>
      <c r="H18" s="145"/>
      <c r="I18" s="145"/>
      <c r="J18" s="142">
        <f t="shared" si="0"/>
        <v>0</v>
      </c>
      <c r="K18" s="142">
        <f t="shared" si="1"/>
        <v>0</v>
      </c>
      <c r="L18" s="137">
        <f t="shared" si="2"/>
        <v>0</v>
      </c>
    </row>
    <row r="19" spans="1:12" s="18" customFormat="1" ht="24.95" customHeight="1">
      <c r="A19" s="17">
        <v>8</v>
      </c>
      <c r="B19" s="17"/>
      <c r="C19" s="45"/>
      <c r="D19" s="17"/>
      <c r="E19" s="145"/>
      <c r="F19" s="145"/>
      <c r="G19" s="145"/>
      <c r="H19" s="145"/>
      <c r="I19" s="145"/>
      <c r="J19" s="142">
        <f t="shared" si="0"/>
        <v>0</v>
      </c>
      <c r="K19" s="142">
        <f t="shared" si="1"/>
        <v>0</v>
      </c>
      <c r="L19" s="137">
        <f t="shared" si="2"/>
        <v>0</v>
      </c>
    </row>
    <row r="20" spans="1:12" s="18" customFormat="1" ht="24.95" customHeight="1">
      <c r="A20" s="17">
        <v>9</v>
      </c>
      <c r="B20" s="17"/>
      <c r="C20" s="45"/>
      <c r="D20" s="17"/>
      <c r="E20" s="145"/>
      <c r="F20" s="145"/>
      <c r="G20" s="145"/>
      <c r="H20" s="145"/>
      <c r="I20" s="145"/>
      <c r="J20" s="142">
        <f t="shared" si="0"/>
        <v>0</v>
      </c>
      <c r="K20" s="142">
        <f t="shared" si="1"/>
        <v>0</v>
      </c>
      <c r="L20" s="137">
        <f t="shared" si="2"/>
        <v>0</v>
      </c>
    </row>
    <row r="21" spans="1:12" s="18" customFormat="1" ht="24.95" customHeight="1">
      <c r="A21" s="17">
        <v>10</v>
      </c>
      <c r="B21" s="17"/>
      <c r="C21" s="45"/>
      <c r="D21" s="17"/>
      <c r="E21" s="145"/>
      <c r="F21" s="145"/>
      <c r="G21" s="145"/>
      <c r="H21" s="145"/>
      <c r="I21" s="145"/>
      <c r="J21" s="142">
        <f t="shared" si="0"/>
        <v>0</v>
      </c>
      <c r="K21" s="142">
        <f t="shared" si="1"/>
        <v>0</v>
      </c>
      <c r="L21" s="137">
        <f t="shared" si="2"/>
        <v>0</v>
      </c>
    </row>
    <row r="22" spans="1:12" s="18" customFormat="1" ht="24.95" customHeight="1">
      <c r="A22" s="17">
        <v>11</v>
      </c>
      <c r="B22" s="17"/>
      <c r="C22" s="45"/>
      <c r="D22" s="17"/>
      <c r="E22" s="145"/>
      <c r="F22" s="145"/>
      <c r="G22" s="145"/>
      <c r="H22" s="145"/>
      <c r="I22" s="145"/>
      <c r="J22" s="142">
        <f t="shared" si="0"/>
        <v>0</v>
      </c>
      <c r="K22" s="142">
        <f t="shared" si="1"/>
        <v>0</v>
      </c>
      <c r="L22" s="137">
        <f t="shared" si="2"/>
        <v>0</v>
      </c>
    </row>
    <row r="23" spans="1:12" s="18" customFormat="1" ht="24.95" customHeight="1">
      <c r="A23" s="17">
        <v>12</v>
      </c>
      <c r="B23" s="17"/>
      <c r="C23" s="45"/>
      <c r="D23" s="17"/>
      <c r="E23" s="145"/>
      <c r="F23" s="145"/>
      <c r="G23" s="145"/>
      <c r="H23" s="145"/>
      <c r="I23" s="145"/>
      <c r="J23" s="142">
        <f t="shared" si="0"/>
        <v>0</v>
      </c>
      <c r="K23" s="142">
        <f t="shared" si="1"/>
        <v>0</v>
      </c>
      <c r="L23" s="137">
        <f t="shared" si="2"/>
        <v>0</v>
      </c>
    </row>
    <row r="24" spans="1:12" s="18" customFormat="1" ht="24.95" customHeight="1">
      <c r="A24" s="17">
        <v>13</v>
      </c>
      <c r="B24" s="17"/>
      <c r="C24" s="45"/>
      <c r="D24" s="17"/>
      <c r="E24" s="145"/>
      <c r="F24" s="145"/>
      <c r="G24" s="145"/>
      <c r="H24" s="145"/>
      <c r="I24" s="145"/>
      <c r="J24" s="142">
        <f t="shared" si="0"/>
        <v>0</v>
      </c>
      <c r="K24" s="142">
        <f t="shared" si="1"/>
        <v>0</v>
      </c>
      <c r="L24" s="137">
        <f t="shared" si="2"/>
        <v>0</v>
      </c>
    </row>
    <row r="25" spans="1:12" s="18" customFormat="1" ht="24.95" customHeight="1">
      <c r="A25" s="17">
        <v>14</v>
      </c>
      <c r="B25" s="17"/>
      <c r="C25" s="45"/>
      <c r="D25" s="17"/>
      <c r="E25" s="145"/>
      <c r="F25" s="145"/>
      <c r="G25" s="145"/>
      <c r="H25" s="145"/>
      <c r="I25" s="145"/>
      <c r="J25" s="142">
        <f t="shared" si="0"/>
        <v>0</v>
      </c>
      <c r="K25" s="142">
        <f t="shared" si="1"/>
        <v>0</v>
      </c>
      <c r="L25" s="137">
        <f t="shared" si="2"/>
        <v>0</v>
      </c>
    </row>
    <row r="26" spans="1:12" s="18" customFormat="1" ht="24.95" customHeight="1">
      <c r="A26" s="17">
        <v>15</v>
      </c>
      <c r="B26" s="17"/>
      <c r="C26" s="45"/>
      <c r="D26" s="17"/>
      <c r="E26" s="145"/>
      <c r="F26" s="145"/>
      <c r="G26" s="145"/>
      <c r="H26" s="145"/>
      <c r="I26" s="145"/>
      <c r="J26" s="142">
        <f t="shared" si="0"/>
        <v>0</v>
      </c>
      <c r="K26" s="142">
        <f t="shared" si="1"/>
        <v>0</v>
      </c>
      <c r="L26" s="137">
        <f t="shared" si="2"/>
        <v>0</v>
      </c>
    </row>
    <row r="27" spans="1:12" s="18" customFormat="1" ht="24.95" customHeight="1">
      <c r="A27" s="17">
        <v>16</v>
      </c>
      <c r="B27" s="17"/>
      <c r="C27" s="45"/>
      <c r="D27" s="17"/>
      <c r="E27" s="145"/>
      <c r="F27" s="21"/>
      <c r="G27" s="145"/>
      <c r="H27" s="145"/>
      <c r="I27" s="145"/>
      <c r="J27" s="142">
        <f t="shared" si="0"/>
        <v>0</v>
      </c>
      <c r="K27" s="142">
        <f t="shared" si="1"/>
        <v>0</v>
      </c>
      <c r="L27" s="137">
        <f t="shared" si="2"/>
        <v>0</v>
      </c>
    </row>
    <row r="28" spans="1:12" s="18" customFormat="1" ht="24.95" customHeight="1">
      <c r="A28" s="17">
        <v>17</v>
      </c>
      <c r="B28" s="17"/>
      <c r="C28" s="45"/>
      <c r="D28" s="17"/>
      <c r="E28" s="145"/>
      <c r="F28" s="145"/>
      <c r="G28" s="145"/>
      <c r="H28" s="145"/>
      <c r="I28" s="145"/>
      <c r="J28" s="142">
        <f t="shared" si="0"/>
        <v>0</v>
      </c>
      <c r="K28" s="142">
        <f t="shared" si="1"/>
        <v>0</v>
      </c>
      <c r="L28" s="137">
        <f t="shared" si="2"/>
        <v>0</v>
      </c>
    </row>
    <row r="29" spans="1:12" s="18" customFormat="1" ht="24.95" customHeight="1">
      <c r="A29" s="17">
        <v>18</v>
      </c>
      <c r="B29" s="17"/>
      <c r="C29" s="45"/>
      <c r="D29" s="17"/>
      <c r="E29" s="145"/>
      <c r="F29" s="145"/>
      <c r="G29" s="145"/>
      <c r="H29" s="145"/>
      <c r="I29" s="145"/>
      <c r="J29" s="142">
        <f t="shared" si="0"/>
        <v>0</v>
      </c>
      <c r="K29" s="142">
        <f t="shared" si="1"/>
        <v>0</v>
      </c>
      <c r="L29" s="137">
        <f t="shared" si="2"/>
        <v>0</v>
      </c>
    </row>
    <row r="30" spans="1:12" s="18" customFormat="1" ht="24.95" customHeight="1">
      <c r="A30" s="17">
        <v>19</v>
      </c>
      <c r="B30" s="17"/>
      <c r="C30" s="45"/>
      <c r="D30" s="17"/>
      <c r="E30" s="145"/>
      <c r="F30" s="145"/>
      <c r="G30" s="145"/>
      <c r="H30" s="145"/>
      <c r="I30" s="145"/>
      <c r="J30" s="142">
        <f t="shared" si="0"/>
        <v>0</v>
      </c>
      <c r="K30" s="142">
        <f t="shared" si="1"/>
        <v>0</v>
      </c>
      <c r="L30" s="137">
        <f t="shared" si="2"/>
        <v>0</v>
      </c>
    </row>
    <row r="31" spans="1:12" s="18" customFormat="1" ht="24.95" customHeight="1">
      <c r="A31" s="17">
        <v>20</v>
      </c>
      <c r="B31" s="17"/>
      <c r="C31" s="45"/>
      <c r="D31" s="17"/>
      <c r="E31" s="145"/>
      <c r="F31" s="145"/>
      <c r="G31" s="145"/>
      <c r="H31" s="145"/>
      <c r="I31" s="145"/>
      <c r="J31" s="142">
        <f t="shared" si="0"/>
        <v>0</v>
      </c>
      <c r="K31" s="142">
        <f t="shared" si="1"/>
        <v>0</v>
      </c>
      <c r="L31" s="137">
        <f t="shared" si="2"/>
        <v>0</v>
      </c>
    </row>
    <row r="32" spans="1:12" s="18" customFormat="1" ht="24.95" customHeight="1">
      <c r="A32" s="17">
        <v>21</v>
      </c>
      <c r="B32" s="17"/>
      <c r="C32" s="45"/>
      <c r="D32" s="17"/>
      <c r="E32" s="145"/>
      <c r="F32" s="145"/>
      <c r="G32" s="145"/>
      <c r="H32" s="145"/>
      <c r="I32" s="145"/>
      <c r="J32" s="142">
        <f t="shared" si="0"/>
        <v>0</v>
      </c>
      <c r="K32" s="142">
        <f t="shared" si="1"/>
        <v>0</v>
      </c>
      <c r="L32" s="137">
        <f t="shared" si="2"/>
        <v>0</v>
      </c>
    </row>
    <row r="33" spans="1:12" s="18" customFormat="1" ht="24.95" customHeight="1">
      <c r="A33" s="17">
        <v>22</v>
      </c>
      <c r="B33" s="17"/>
      <c r="C33" s="45"/>
      <c r="D33" s="17"/>
      <c r="E33" s="145"/>
      <c r="F33" s="143"/>
      <c r="G33" s="145"/>
      <c r="H33" s="145"/>
      <c r="I33" s="145"/>
      <c r="J33" s="142">
        <f t="shared" si="0"/>
        <v>0</v>
      </c>
      <c r="K33" s="142">
        <f t="shared" si="1"/>
        <v>0</v>
      </c>
      <c r="L33" s="137">
        <f t="shared" si="2"/>
        <v>0</v>
      </c>
    </row>
    <row r="34" spans="1:12" s="18" customFormat="1" ht="24.95" customHeight="1">
      <c r="A34" s="17">
        <v>23</v>
      </c>
      <c r="B34" s="17"/>
      <c r="C34" s="45"/>
      <c r="D34" s="17"/>
      <c r="E34" s="145"/>
      <c r="F34" s="145"/>
      <c r="G34" s="145"/>
      <c r="H34" s="145"/>
      <c r="I34" s="145"/>
      <c r="J34" s="142">
        <f t="shared" si="0"/>
        <v>0</v>
      </c>
      <c r="K34" s="142">
        <f t="shared" si="1"/>
        <v>0</v>
      </c>
      <c r="L34" s="137">
        <f t="shared" si="2"/>
        <v>0</v>
      </c>
    </row>
    <row r="35" spans="1:12" s="18" customFormat="1" ht="24.95" customHeight="1">
      <c r="A35" s="17">
        <v>24</v>
      </c>
      <c r="B35" s="17"/>
      <c r="C35" s="45"/>
      <c r="D35" s="17"/>
      <c r="E35" s="145"/>
      <c r="F35" s="145"/>
      <c r="G35" s="145"/>
      <c r="H35" s="145"/>
      <c r="I35" s="145"/>
      <c r="J35" s="142">
        <f t="shared" si="0"/>
        <v>0</v>
      </c>
      <c r="K35" s="142">
        <f t="shared" si="1"/>
        <v>0</v>
      </c>
      <c r="L35" s="137">
        <f t="shared" si="2"/>
        <v>0</v>
      </c>
    </row>
    <row r="36" spans="1:12" s="18" customFormat="1" ht="24.95" customHeight="1">
      <c r="A36" s="17">
        <v>25</v>
      </c>
      <c r="B36" s="17"/>
      <c r="C36" s="45"/>
      <c r="D36" s="17"/>
      <c r="E36" s="145"/>
      <c r="F36" s="145"/>
      <c r="G36" s="145"/>
      <c r="H36" s="145"/>
      <c r="I36" s="145"/>
      <c r="J36" s="142">
        <f t="shared" si="0"/>
        <v>0</v>
      </c>
      <c r="K36" s="142">
        <f t="shared" si="1"/>
        <v>0</v>
      </c>
      <c r="L36" s="137">
        <f t="shared" si="2"/>
        <v>0</v>
      </c>
    </row>
    <row r="37" spans="1:12" s="18" customFormat="1" ht="24.95" customHeight="1">
      <c r="A37" s="17">
        <v>26</v>
      </c>
      <c r="B37" s="17"/>
      <c r="C37" s="45"/>
      <c r="D37" s="17"/>
      <c r="E37" s="145"/>
      <c r="F37" s="145"/>
      <c r="G37" s="145"/>
      <c r="H37" s="145"/>
      <c r="I37" s="145"/>
      <c r="J37" s="142">
        <f t="shared" si="0"/>
        <v>0</v>
      </c>
      <c r="K37" s="142">
        <f t="shared" si="1"/>
        <v>0</v>
      </c>
      <c r="L37" s="137">
        <f t="shared" si="2"/>
        <v>0</v>
      </c>
    </row>
    <row r="38" spans="1:12" s="18" customFormat="1" ht="24.95" customHeight="1">
      <c r="A38" s="17">
        <v>27</v>
      </c>
      <c r="B38" s="17"/>
      <c r="C38" s="45"/>
      <c r="D38" s="17"/>
      <c r="E38" s="145"/>
      <c r="F38" s="145"/>
      <c r="G38" s="145"/>
      <c r="H38" s="145"/>
      <c r="I38" s="145"/>
      <c r="J38" s="142">
        <f t="shared" si="0"/>
        <v>0</v>
      </c>
      <c r="K38" s="142">
        <f t="shared" si="1"/>
        <v>0</v>
      </c>
      <c r="L38" s="137">
        <f t="shared" si="2"/>
        <v>0</v>
      </c>
    </row>
    <row r="39" spans="1:12" s="18" customFormat="1" ht="24.95" customHeight="1">
      <c r="A39" s="17">
        <v>28</v>
      </c>
      <c r="B39" s="17"/>
      <c r="C39" s="45"/>
      <c r="D39" s="17"/>
      <c r="E39" s="145"/>
      <c r="F39" s="145"/>
      <c r="G39" s="145"/>
      <c r="H39" s="145"/>
      <c r="I39" s="145"/>
      <c r="J39" s="142">
        <f t="shared" si="0"/>
        <v>0</v>
      </c>
      <c r="K39" s="142">
        <f t="shared" si="1"/>
        <v>0</v>
      </c>
      <c r="L39" s="137">
        <f t="shared" si="2"/>
        <v>0</v>
      </c>
    </row>
    <row r="40" spans="1:12" s="18" customFormat="1" ht="24.95" customHeight="1">
      <c r="A40" s="17">
        <v>29</v>
      </c>
      <c r="B40" s="17"/>
      <c r="C40" s="45"/>
      <c r="D40" s="17"/>
      <c r="E40" s="145"/>
      <c r="F40" s="145"/>
      <c r="G40" s="145"/>
      <c r="H40" s="145"/>
      <c r="I40" s="145"/>
      <c r="J40" s="142">
        <f t="shared" si="0"/>
        <v>0</v>
      </c>
      <c r="K40" s="142">
        <f t="shared" si="1"/>
        <v>0</v>
      </c>
      <c r="L40" s="137">
        <f t="shared" si="2"/>
        <v>0</v>
      </c>
    </row>
    <row r="41" spans="1:12" s="18" customFormat="1" ht="24.95" customHeight="1">
      <c r="A41" s="17">
        <v>30</v>
      </c>
      <c r="B41" s="17"/>
      <c r="C41" s="45"/>
      <c r="D41" s="17"/>
      <c r="E41" s="145"/>
      <c r="F41" s="145"/>
      <c r="G41" s="145"/>
      <c r="H41" s="145"/>
      <c r="I41" s="145"/>
      <c r="J41" s="142">
        <f t="shared" si="0"/>
        <v>0</v>
      </c>
      <c r="K41" s="142">
        <f t="shared" si="1"/>
        <v>0</v>
      </c>
      <c r="L41" s="137">
        <f t="shared" si="2"/>
        <v>0</v>
      </c>
    </row>
    <row r="42" spans="1:12" s="18" customFormat="1" ht="24.95" customHeight="1">
      <c r="A42" s="17">
        <v>31</v>
      </c>
      <c r="B42" s="17"/>
      <c r="C42" s="45"/>
      <c r="D42" s="17"/>
      <c r="E42" s="145"/>
      <c r="F42" s="145"/>
      <c r="G42" s="145"/>
      <c r="H42" s="145"/>
      <c r="I42" s="145"/>
      <c r="J42" s="142">
        <f t="shared" si="0"/>
        <v>0</v>
      </c>
      <c r="K42" s="142">
        <f t="shared" si="1"/>
        <v>0</v>
      </c>
      <c r="L42" s="137">
        <f t="shared" si="2"/>
        <v>0</v>
      </c>
    </row>
    <row r="43" spans="1:12" s="18" customFormat="1" ht="24.95" customHeight="1">
      <c r="A43" s="17">
        <v>32</v>
      </c>
      <c r="B43" s="17"/>
      <c r="C43" s="45"/>
      <c r="D43" s="17"/>
      <c r="E43" s="145"/>
      <c r="F43" s="145"/>
      <c r="G43" s="145"/>
      <c r="H43" s="145"/>
      <c r="I43" s="145"/>
      <c r="J43" s="142">
        <f t="shared" si="0"/>
        <v>0</v>
      </c>
      <c r="K43" s="142">
        <f t="shared" si="1"/>
        <v>0</v>
      </c>
      <c r="L43" s="137">
        <f t="shared" si="2"/>
        <v>0</v>
      </c>
    </row>
    <row r="44" spans="1:12" s="18" customFormat="1" ht="24.95" customHeight="1">
      <c r="A44" s="17">
        <v>33</v>
      </c>
      <c r="B44" s="17"/>
      <c r="C44" s="45"/>
      <c r="D44" s="17"/>
      <c r="E44" s="145"/>
      <c r="F44" s="145"/>
      <c r="G44" s="145"/>
      <c r="H44" s="145"/>
      <c r="I44" s="145"/>
      <c r="J44" s="142">
        <f t="shared" ref="J44:J75" si="3">SUM(E44:I44)</f>
        <v>0</v>
      </c>
      <c r="K44" s="142">
        <f t="shared" si="1"/>
        <v>0</v>
      </c>
      <c r="L44" s="137">
        <f t="shared" si="2"/>
        <v>0</v>
      </c>
    </row>
    <row r="45" spans="1:12" s="18" customFormat="1" ht="24.95" customHeight="1">
      <c r="A45" s="17">
        <v>34</v>
      </c>
      <c r="B45" s="17"/>
      <c r="C45" s="45"/>
      <c r="D45" s="17"/>
      <c r="E45" s="145"/>
      <c r="F45" s="145"/>
      <c r="G45" s="145"/>
      <c r="H45" s="145"/>
      <c r="I45" s="145"/>
      <c r="J45" s="142">
        <f t="shared" si="3"/>
        <v>0</v>
      </c>
      <c r="K45" s="142">
        <f t="shared" si="1"/>
        <v>0</v>
      </c>
      <c r="L45" s="137">
        <f t="shared" si="2"/>
        <v>0</v>
      </c>
    </row>
    <row r="46" spans="1:12" s="18" customFormat="1" ht="24.95" customHeight="1">
      <c r="A46" s="17">
        <v>35</v>
      </c>
      <c r="B46" s="17"/>
      <c r="C46" s="45"/>
      <c r="D46" s="17"/>
      <c r="E46" s="145"/>
      <c r="F46" s="145"/>
      <c r="G46" s="145"/>
      <c r="H46" s="145"/>
      <c r="I46" s="145"/>
      <c r="J46" s="142">
        <f t="shared" si="3"/>
        <v>0</v>
      </c>
      <c r="K46" s="142">
        <f t="shared" si="1"/>
        <v>0</v>
      </c>
      <c r="L46" s="137">
        <f t="shared" si="2"/>
        <v>0</v>
      </c>
    </row>
    <row r="47" spans="1:12" s="18" customFormat="1" ht="24.95" customHeight="1">
      <c r="A47" s="17">
        <v>36</v>
      </c>
      <c r="B47" s="17"/>
      <c r="C47" s="45"/>
      <c r="D47" s="17"/>
      <c r="E47" s="145"/>
      <c r="F47" s="145"/>
      <c r="G47" s="145"/>
      <c r="H47" s="145"/>
      <c r="I47" s="145"/>
      <c r="J47" s="142">
        <f t="shared" si="3"/>
        <v>0</v>
      </c>
      <c r="K47" s="142">
        <f t="shared" si="1"/>
        <v>0</v>
      </c>
      <c r="L47" s="137">
        <f t="shared" si="2"/>
        <v>0</v>
      </c>
    </row>
    <row r="48" spans="1:12" s="18" customFormat="1" ht="24.95" customHeight="1">
      <c r="A48" s="17">
        <v>37</v>
      </c>
      <c r="B48" s="17"/>
      <c r="C48" s="45"/>
      <c r="D48" s="17"/>
      <c r="E48" s="145"/>
      <c r="F48" s="145"/>
      <c r="G48" s="145"/>
      <c r="H48" s="145"/>
      <c r="I48" s="145"/>
      <c r="J48" s="142">
        <f t="shared" si="3"/>
        <v>0</v>
      </c>
      <c r="K48" s="142">
        <f t="shared" si="1"/>
        <v>0</v>
      </c>
      <c r="L48" s="137">
        <f t="shared" si="2"/>
        <v>0</v>
      </c>
    </row>
    <row r="49" spans="1:12" s="18" customFormat="1" ht="24.95" customHeight="1">
      <c r="A49" s="17">
        <v>38</v>
      </c>
      <c r="B49" s="17"/>
      <c r="C49" s="45"/>
      <c r="D49" s="17"/>
      <c r="E49" s="145"/>
      <c r="F49" s="145"/>
      <c r="G49" s="145"/>
      <c r="H49" s="145"/>
      <c r="I49" s="145"/>
      <c r="J49" s="142">
        <f t="shared" si="3"/>
        <v>0</v>
      </c>
      <c r="K49" s="142">
        <f t="shared" si="1"/>
        <v>0</v>
      </c>
      <c r="L49" s="137">
        <f t="shared" si="2"/>
        <v>0</v>
      </c>
    </row>
    <row r="50" spans="1:12" s="18" customFormat="1" ht="24.95" customHeight="1">
      <c r="A50" s="17">
        <v>39</v>
      </c>
      <c r="B50" s="17"/>
      <c r="C50" s="45"/>
      <c r="D50" s="17"/>
      <c r="E50" s="145"/>
      <c r="F50" s="145"/>
      <c r="G50" s="145"/>
      <c r="H50" s="145"/>
      <c r="I50" s="145"/>
      <c r="J50" s="142">
        <f t="shared" si="3"/>
        <v>0</v>
      </c>
      <c r="K50" s="142">
        <f t="shared" si="1"/>
        <v>0</v>
      </c>
      <c r="L50" s="137">
        <f t="shared" si="2"/>
        <v>0</v>
      </c>
    </row>
    <row r="51" spans="1:12" s="18" customFormat="1" ht="24.95" customHeight="1">
      <c r="A51" s="17">
        <v>40</v>
      </c>
      <c r="B51" s="17"/>
      <c r="C51" s="45"/>
      <c r="D51" s="17"/>
      <c r="E51" s="145"/>
      <c r="F51" s="145"/>
      <c r="G51" s="145"/>
      <c r="H51" s="145"/>
      <c r="I51" s="145"/>
      <c r="J51" s="142">
        <f t="shared" si="3"/>
        <v>0</v>
      </c>
      <c r="K51" s="142">
        <f t="shared" si="1"/>
        <v>0</v>
      </c>
      <c r="L51" s="137">
        <f t="shared" si="2"/>
        <v>0</v>
      </c>
    </row>
    <row r="52" spans="1:12" s="18" customFormat="1" ht="24.95" customHeight="1">
      <c r="A52" s="17">
        <v>41</v>
      </c>
      <c r="B52" s="17"/>
      <c r="C52" s="45"/>
      <c r="D52" s="17"/>
      <c r="E52" s="145"/>
      <c r="F52" s="145"/>
      <c r="G52" s="145"/>
      <c r="H52" s="145"/>
      <c r="I52" s="145"/>
      <c r="J52" s="142">
        <f t="shared" si="3"/>
        <v>0</v>
      </c>
      <c r="K52" s="142">
        <f t="shared" si="1"/>
        <v>0</v>
      </c>
      <c r="L52" s="137">
        <f t="shared" si="2"/>
        <v>0</v>
      </c>
    </row>
    <row r="53" spans="1:12" s="18" customFormat="1" ht="24.95" customHeight="1">
      <c r="A53" s="17">
        <v>42</v>
      </c>
      <c r="B53" s="17"/>
      <c r="C53" s="45"/>
      <c r="D53" s="17"/>
      <c r="E53" s="145"/>
      <c r="F53" s="145"/>
      <c r="G53" s="145"/>
      <c r="H53" s="145"/>
      <c r="I53" s="145"/>
      <c r="J53" s="142">
        <f t="shared" si="3"/>
        <v>0</v>
      </c>
      <c r="K53" s="142">
        <f t="shared" si="1"/>
        <v>0</v>
      </c>
      <c r="L53" s="137">
        <f t="shared" si="2"/>
        <v>0</v>
      </c>
    </row>
    <row r="54" spans="1:12" s="18" customFormat="1" ht="24.95" customHeight="1">
      <c r="A54" s="17">
        <v>43</v>
      </c>
      <c r="B54" s="17"/>
      <c r="C54" s="45"/>
      <c r="D54" s="17"/>
      <c r="E54" s="143"/>
      <c r="F54" s="145"/>
      <c r="G54" s="145"/>
      <c r="H54" s="145"/>
      <c r="I54" s="145"/>
      <c r="J54" s="142">
        <f t="shared" si="3"/>
        <v>0</v>
      </c>
      <c r="K54" s="142">
        <f t="shared" si="1"/>
        <v>0</v>
      </c>
      <c r="L54" s="137">
        <f t="shared" si="2"/>
        <v>0</v>
      </c>
    </row>
    <row r="55" spans="1:12" s="18" customFormat="1" ht="24.95" customHeight="1">
      <c r="A55" s="17">
        <v>44</v>
      </c>
      <c r="B55" s="17"/>
      <c r="C55" s="45"/>
      <c r="D55" s="17"/>
      <c r="E55" s="145"/>
      <c r="F55" s="143"/>
      <c r="G55" s="145"/>
      <c r="H55" s="145"/>
      <c r="I55" s="145"/>
      <c r="J55" s="142">
        <f t="shared" si="3"/>
        <v>0</v>
      </c>
      <c r="K55" s="142">
        <f t="shared" si="1"/>
        <v>0</v>
      </c>
      <c r="L55" s="137">
        <f t="shared" si="2"/>
        <v>0</v>
      </c>
    </row>
    <row r="56" spans="1:12" s="18" customFormat="1" ht="24.95" customHeight="1">
      <c r="A56" s="17">
        <v>45</v>
      </c>
      <c r="B56" s="17"/>
      <c r="C56" s="45"/>
      <c r="D56" s="17"/>
      <c r="E56" s="145"/>
      <c r="F56" s="145"/>
      <c r="G56" s="145"/>
      <c r="H56" s="145"/>
      <c r="I56" s="145"/>
      <c r="J56" s="142">
        <f t="shared" si="3"/>
        <v>0</v>
      </c>
      <c r="K56" s="142">
        <f t="shared" si="1"/>
        <v>0</v>
      </c>
      <c r="L56" s="137">
        <f t="shared" si="2"/>
        <v>0</v>
      </c>
    </row>
    <row r="57" spans="1:12" s="18" customFormat="1" ht="24.95" customHeight="1">
      <c r="A57" s="17">
        <v>46</v>
      </c>
      <c r="B57" s="17"/>
      <c r="C57" s="45"/>
      <c r="D57" s="17"/>
      <c r="E57" s="145"/>
      <c r="F57" s="145"/>
      <c r="G57" s="145"/>
      <c r="H57" s="145"/>
      <c r="I57" s="145"/>
      <c r="J57" s="142">
        <f t="shared" si="3"/>
        <v>0</v>
      </c>
      <c r="K57" s="142">
        <f t="shared" si="1"/>
        <v>0</v>
      </c>
      <c r="L57" s="137">
        <f t="shared" si="2"/>
        <v>0</v>
      </c>
    </row>
    <row r="58" spans="1:12" s="18" customFormat="1" ht="24.95" customHeight="1">
      <c r="A58" s="17">
        <v>47</v>
      </c>
      <c r="B58" s="17"/>
      <c r="C58" s="45"/>
      <c r="D58" s="17"/>
      <c r="E58" s="145"/>
      <c r="F58" s="145"/>
      <c r="G58" s="145"/>
      <c r="H58" s="145"/>
      <c r="I58" s="145"/>
      <c r="J58" s="142">
        <f t="shared" si="3"/>
        <v>0</v>
      </c>
      <c r="K58" s="142">
        <f t="shared" si="1"/>
        <v>0</v>
      </c>
      <c r="L58" s="137">
        <f t="shared" si="2"/>
        <v>0</v>
      </c>
    </row>
    <row r="59" spans="1:12" s="18" customFormat="1" ht="24.95" customHeight="1">
      <c r="A59" s="17">
        <v>48</v>
      </c>
      <c r="B59" s="17"/>
      <c r="C59" s="45"/>
      <c r="D59" s="17"/>
      <c r="E59" s="145"/>
      <c r="F59" s="145"/>
      <c r="G59" s="145"/>
      <c r="H59" s="145"/>
      <c r="I59" s="145"/>
      <c r="J59" s="142">
        <f t="shared" si="3"/>
        <v>0</v>
      </c>
      <c r="K59" s="142">
        <f t="shared" si="1"/>
        <v>0</v>
      </c>
      <c r="L59" s="137">
        <f t="shared" si="2"/>
        <v>0</v>
      </c>
    </row>
    <row r="60" spans="1:12" s="18" customFormat="1" ht="24.95" customHeight="1">
      <c r="A60" s="17">
        <v>49</v>
      </c>
      <c r="B60" s="17"/>
      <c r="C60" s="45"/>
      <c r="D60" s="17"/>
      <c r="E60" s="145"/>
      <c r="F60" s="145"/>
      <c r="G60" s="145"/>
      <c r="H60" s="145"/>
      <c r="I60" s="145"/>
      <c r="J60" s="142">
        <f t="shared" si="3"/>
        <v>0</v>
      </c>
      <c r="K60" s="142">
        <f t="shared" si="1"/>
        <v>0</v>
      </c>
      <c r="L60" s="137">
        <f t="shared" si="2"/>
        <v>0</v>
      </c>
    </row>
    <row r="61" spans="1:12" s="18" customFormat="1" ht="24.95" customHeight="1">
      <c r="A61" s="17">
        <v>50</v>
      </c>
      <c r="B61" s="17"/>
      <c r="C61" s="45"/>
      <c r="D61" s="17"/>
      <c r="E61" s="145"/>
      <c r="F61" s="145"/>
      <c r="G61" s="145"/>
      <c r="H61" s="145"/>
      <c r="I61" s="145"/>
      <c r="J61" s="142">
        <f t="shared" si="3"/>
        <v>0</v>
      </c>
      <c r="K61" s="142">
        <f t="shared" si="1"/>
        <v>0</v>
      </c>
      <c r="L61" s="137">
        <f t="shared" si="2"/>
        <v>0</v>
      </c>
    </row>
    <row r="62" spans="1:12" s="18" customFormat="1" ht="24.95" customHeight="1">
      <c r="A62" s="17">
        <v>51</v>
      </c>
      <c r="B62" s="17"/>
      <c r="C62" s="45"/>
      <c r="D62" s="17"/>
      <c r="E62" s="145"/>
      <c r="F62" s="145"/>
      <c r="G62" s="145"/>
      <c r="H62" s="145"/>
      <c r="I62" s="145"/>
      <c r="J62" s="142">
        <f t="shared" si="3"/>
        <v>0</v>
      </c>
      <c r="K62" s="142">
        <f t="shared" si="1"/>
        <v>0</v>
      </c>
      <c r="L62" s="137">
        <f t="shared" si="2"/>
        <v>0</v>
      </c>
    </row>
    <row r="63" spans="1:12" s="18" customFormat="1" ht="24.95" customHeight="1">
      <c r="A63" s="17">
        <v>52</v>
      </c>
      <c r="B63" s="17"/>
      <c r="C63" s="45"/>
      <c r="D63" s="17"/>
      <c r="E63" s="145"/>
      <c r="F63" s="145"/>
      <c r="G63" s="145"/>
      <c r="H63" s="145"/>
      <c r="I63" s="145"/>
      <c r="J63" s="142">
        <f t="shared" si="3"/>
        <v>0</v>
      </c>
      <c r="K63" s="142">
        <f t="shared" si="1"/>
        <v>0</v>
      </c>
      <c r="L63" s="137">
        <f t="shared" si="2"/>
        <v>0</v>
      </c>
    </row>
    <row r="64" spans="1:12" s="18" customFormat="1" ht="24.95" customHeight="1">
      <c r="A64" s="17">
        <v>53</v>
      </c>
      <c r="B64" s="17"/>
      <c r="C64" s="45"/>
      <c r="D64" s="17"/>
      <c r="E64" s="145"/>
      <c r="F64" s="143"/>
      <c r="G64" s="145"/>
      <c r="H64" s="145"/>
      <c r="I64" s="145"/>
      <c r="J64" s="142">
        <f t="shared" si="3"/>
        <v>0</v>
      </c>
      <c r="K64" s="142">
        <f t="shared" si="1"/>
        <v>0</v>
      </c>
      <c r="L64" s="137">
        <f t="shared" si="2"/>
        <v>0</v>
      </c>
    </row>
    <row r="65" spans="1:12" s="18" customFormat="1" ht="24.95" customHeight="1">
      <c r="A65" s="17">
        <v>54</v>
      </c>
      <c r="B65" s="17"/>
      <c r="C65" s="45"/>
      <c r="D65" s="17"/>
      <c r="E65" s="145"/>
      <c r="F65" s="145"/>
      <c r="G65" s="145"/>
      <c r="H65" s="145"/>
      <c r="I65" s="145"/>
      <c r="J65" s="142">
        <f t="shared" si="3"/>
        <v>0</v>
      </c>
      <c r="K65" s="142">
        <f t="shared" si="1"/>
        <v>0</v>
      </c>
      <c r="L65" s="137">
        <f t="shared" si="2"/>
        <v>0</v>
      </c>
    </row>
    <row r="66" spans="1:12" s="18" customFormat="1" ht="24.95" customHeight="1">
      <c r="A66" s="17">
        <v>55</v>
      </c>
      <c r="B66" s="17"/>
      <c r="C66" s="45"/>
      <c r="D66" s="17"/>
      <c r="E66" s="145"/>
      <c r="F66" s="143"/>
      <c r="G66" s="145"/>
      <c r="H66" s="145"/>
      <c r="I66" s="145"/>
      <c r="J66" s="142">
        <f t="shared" si="3"/>
        <v>0</v>
      </c>
      <c r="K66" s="142">
        <f t="shared" si="1"/>
        <v>0</v>
      </c>
      <c r="L66" s="137">
        <f t="shared" si="2"/>
        <v>0</v>
      </c>
    </row>
    <row r="67" spans="1:12" s="18" customFormat="1" ht="24.95" customHeight="1">
      <c r="A67" s="17">
        <v>56</v>
      </c>
      <c r="B67" s="17"/>
      <c r="C67" s="45"/>
      <c r="D67" s="17"/>
      <c r="E67" s="145"/>
      <c r="F67" s="145"/>
      <c r="G67" s="145"/>
      <c r="H67" s="145"/>
      <c r="I67" s="145"/>
      <c r="J67" s="142">
        <f t="shared" si="3"/>
        <v>0</v>
      </c>
      <c r="K67" s="142">
        <f t="shared" si="1"/>
        <v>0</v>
      </c>
      <c r="L67" s="137">
        <f t="shared" si="2"/>
        <v>0</v>
      </c>
    </row>
    <row r="68" spans="1:12" s="18" customFormat="1" ht="24.95" customHeight="1">
      <c r="A68" s="17">
        <v>57</v>
      </c>
      <c r="B68" s="23"/>
      <c r="C68" s="24"/>
      <c r="D68" s="17"/>
      <c r="E68" s="145"/>
      <c r="F68" s="145"/>
      <c r="G68" s="145"/>
      <c r="H68" s="145"/>
      <c r="I68" s="145"/>
      <c r="J68" s="142">
        <f t="shared" si="3"/>
        <v>0</v>
      </c>
      <c r="K68" s="142">
        <f t="shared" si="1"/>
        <v>0</v>
      </c>
      <c r="L68" s="137">
        <f t="shared" si="2"/>
        <v>0</v>
      </c>
    </row>
    <row r="69" spans="1:12" s="18" customFormat="1" ht="24.95" customHeight="1">
      <c r="A69" s="17">
        <v>58</v>
      </c>
      <c r="B69" s="23"/>
      <c r="C69" s="24"/>
      <c r="D69" s="17"/>
      <c r="E69" s="145"/>
      <c r="F69" s="145"/>
      <c r="G69" s="145"/>
      <c r="H69" s="145"/>
      <c r="I69" s="145"/>
      <c r="J69" s="142">
        <f t="shared" si="3"/>
        <v>0</v>
      </c>
      <c r="K69" s="142">
        <f t="shared" si="1"/>
        <v>0</v>
      </c>
      <c r="L69" s="137">
        <f t="shared" si="2"/>
        <v>0</v>
      </c>
    </row>
    <row r="70" spans="1:12" s="18" customFormat="1" ht="24.95" customHeight="1">
      <c r="A70" s="17">
        <v>59</v>
      </c>
      <c r="B70" s="23"/>
      <c r="C70" s="24"/>
      <c r="D70" s="17"/>
      <c r="E70" s="145"/>
      <c r="F70" s="145"/>
      <c r="G70" s="145"/>
      <c r="H70" s="145"/>
      <c r="I70" s="145"/>
      <c r="J70" s="142">
        <f t="shared" si="3"/>
        <v>0</v>
      </c>
      <c r="K70" s="142">
        <f t="shared" si="1"/>
        <v>0</v>
      </c>
      <c r="L70" s="137">
        <f t="shared" si="2"/>
        <v>0</v>
      </c>
    </row>
    <row r="71" spans="1:12" s="18" customFormat="1" ht="24.95" customHeight="1">
      <c r="A71" s="17">
        <v>60</v>
      </c>
      <c r="B71" s="23"/>
      <c r="C71" s="24"/>
      <c r="D71" s="17"/>
      <c r="E71" s="145"/>
      <c r="F71" s="145"/>
      <c r="G71" s="145"/>
      <c r="H71" s="145"/>
      <c r="I71" s="145"/>
      <c r="J71" s="142">
        <f t="shared" si="3"/>
        <v>0</v>
      </c>
      <c r="K71" s="142">
        <f t="shared" si="1"/>
        <v>0</v>
      </c>
      <c r="L71" s="137">
        <f t="shared" si="2"/>
        <v>0</v>
      </c>
    </row>
    <row r="72" spans="1:12" s="18" customFormat="1" ht="24.95" customHeight="1">
      <c r="A72" s="17">
        <v>61</v>
      </c>
      <c r="B72" s="23"/>
      <c r="C72" s="24"/>
      <c r="D72" s="17"/>
      <c r="E72" s="145"/>
      <c r="F72" s="145"/>
      <c r="G72" s="145"/>
      <c r="H72" s="145"/>
      <c r="I72" s="145"/>
      <c r="J72" s="142">
        <f t="shared" si="3"/>
        <v>0</v>
      </c>
      <c r="K72" s="142">
        <f t="shared" si="1"/>
        <v>0</v>
      </c>
      <c r="L72" s="137">
        <f t="shared" si="2"/>
        <v>0</v>
      </c>
    </row>
    <row r="73" spans="1:12" s="18" customFormat="1" ht="24.95" customHeight="1">
      <c r="A73" s="17">
        <v>62</v>
      </c>
      <c r="B73" s="23"/>
      <c r="C73" s="24"/>
      <c r="D73" s="17"/>
      <c r="E73" s="145"/>
      <c r="F73" s="145"/>
      <c r="G73" s="145"/>
      <c r="H73" s="145"/>
      <c r="I73" s="145"/>
      <c r="J73" s="142">
        <f t="shared" si="3"/>
        <v>0</v>
      </c>
      <c r="K73" s="142">
        <f t="shared" si="1"/>
        <v>0</v>
      </c>
      <c r="L73" s="137">
        <f t="shared" si="2"/>
        <v>0</v>
      </c>
    </row>
    <row r="74" spans="1:12" s="18" customFormat="1" ht="24.95" customHeight="1">
      <c r="A74" s="17">
        <v>63</v>
      </c>
      <c r="B74" s="23"/>
      <c r="C74" s="24"/>
      <c r="D74" s="17"/>
      <c r="E74" s="145"/>
      <c r="F74" s="145"/>
      <c r="G74" s="145"/>
      <c r="H74" s="145"/>
      <c r="I74" s="145"/>
      <c r="J74" s="142">
        <f t="shared" si="3"/>
        <v>0</v>
      </c>
      <c r="K74" s="142">
        <f t="shared" si="1"/>
        <v>0</v>
      </c>
      <c r="L74" s="137">
        <f t="shared" si="2"/>
        <v>0</v>
      </c>
    </row>
    <row r="75" spans="1:12" s="18" customFormat="1" ht="24.95" customHeight="1">
      <c r="A75" s="17">
        <v>64</v>
      </c>
      <c r="B75" s="23"/>
      <c r="C75" s="24"/>
      <c r="D75" s="17"/>
      <c r="E75" s="145"/>
      <c r="F75" s="145"/>
      <c r="G75" s="145"/>
      <c r="H75" s="145"/>
      <c r="I75" s="145"/>
      <c r="J75" s="142">
        <f t="shared" si="3"/>
        <v>0</v>
      </c>
      <c r="K75" s="142">
        <f t="shared" si="1"/>
        <v>0</v>
      </c>
      <c r="L75" s="137">
        <f t="shared" si="2"/>
        <v>0</v>
      </c>
    </row>
    <row r="76" spans="1:12" s="18" customFormat="1" ht="24.95" customHeight="1">
      <c r="A76" s="17">
        <v>65</v>
      </c>
      <c r="B76" s="23"/>
      <c r="C76" s="24"/>
      <c r="D76" s="17"/>
      <c r="E76" s="145"/>
      <c r="F76" s="145"/>
      <c r="G76" s="145"/>
      <c r="H76" s="145"/>
      <c r="I76" s="145"/>
      <c r="J76" s="142">
        <f t="shared" ref="J76:J86" si="4">SUM(E76:I76)</f>
        <v>0</v>
      </c>
      <c r="K76" s="142">
        <f t="shared" si="1"/>
        <v>0</v>
      </c>
      <c r="L76" s="137">
        <f t="shared" si="2"/>
        <v>0</v>
      </c>
    </row>
    <row r="77" spans="1:12" s="18" customFormat="1" ht="24.95" customHeight="1">
      <c r="A77" s="17">
        <v>66</v>
      </c>
      <c r="B77" s="23"/>
      <c r="C77" s="24"/>
      <c r="D77" s="17"/>
      <c r="E77" s="145"/>
      <c r="F77" s="145"/>
      <c r="G77" s="145"/>
      <c r="H77" s="145"/>
      <c r="I77" s="145"/>
      <c r="J77" s="142">
        <f t="shared" si="4"/>
        <v>0</v>
      </c>
      <c r="K77" s="142">
        <f t="shared" ref="K77:K86" si="5">J77*10/50</f>
        <v>0</v>
      </c>
      <c r="L77" s="137">
        <f t="shared" ref="L77:L86" si="6">+K77*(100/10)</f>
        <v>0</v>
      </c>
    </row>
    <row r="78" spans="1:12" s="18" customFormat="1" ht="24.95" customHeight="1">
      <c r="A78" s="17">
        <v>67</v>
      </c>
      <c r="B78" s="23"/>
      <c r="C78" s="24"/>
      <c r="D78" s="17"/>
      <c r="E78" s="145"/>
      <c r="F78" s="145"/>
      <c r="G78" s="145"/>
      <c r="H78" s="145"/>
      <c r="I78" s="145"/>
      <c r="J78" s="142">
        <f t="shared" si="4"/>
        <v>0</v>
      </c>
      <c r="K78" s="142">
        <f t="shared" si="5"/>
        <v>0</v>
      </c>
      <c r="L78" s="137">
        <f t="shared" si="6"/>
        <v>0</v>
      </c>
    </row>
    <row r="79" spans="1:12" s="18" customFormat="1" ht="24.95" customHeight="1">
      <c r="A79" s="17">
        <v>68</v>
      </c>
      <c r="B79" s="23"/>
      <c r="C79" s="24"/>
      <c r="D79" s="17"/>
      <c r="E79" s="145"/>
      <c r="F79" s="145"/>
      <c r="G79" s="145"/>
      <c r="H79" s="145"/>
      <c r="I79" s="145"/>
      <c r="J79" s="142">
        <f t="shared" si="4"/>
        <v>0</v>
      </c>
      <c r="K79" s="142">
        <f t="shared" si="5"/>
        <v>0</v>
      </c>
      <c r="L79" s="137">
        <f t="shared" si="6"/>
        <v>0</v>
      </c>
    </row>
    <row r="80" spans="1:12" s="18" customFormat="1" ht="24.95" customHeight="1">
      <c r="A80" s="17">
        <v>69</v>
      </c>
      <c r="B80" s="23"/>
      <c r="C80" s="24"/>
      <c r="D80" s="17"/>
      <c r="E80" s="145"/>
      <c r="F80" s="145"/>
      <c r="G80" s="145"/>
      <c r="H80" s="145"/>
      <c r="I80" s="145"/>
      <c r="J80" s="142">
        <f t="shared" si="4"/>
        <v>0</v>
      </c>
      <c r="K80" s="142">
        <f t="shared" si="5"/>
        <v>0</v>
      </c>
      <c r="L80" s="137">
        <f t="shared" si="6"/>
        <v>0</v>
      </c>
    </row>
    <row r="81" spans="1:12" s="18" customFormat="1" ht="24.95" customHeight="1">
      <c r="A81" s="17">
        <v>70</v>
      </c>
      <c r="B81" s="23"/>
      <c r="C81" s="24"/>
      <c r="D81" s="17"/>
      <c r="E81" s="145"/>
      <c r="F81" s="145"/>
      <c r="G81" s="145"/>
      <c r="H81" s="145"/>
      <c r="I81" s="145"/>
      <c r="J81" s="142">
        <f t="shared" si="4"/>
        <v>0</v>
      </c>
      <c r="K81" s="142">
        <f t="shared" si="5"/>
        <v>0</v>
      </c>
      <c r="L81" s="137">
        <f t="shared" si="6"/>
        <v>0</v>
      </c>
    </row>
    <row r="82" spans="1:12" s="18" customFormat="1" ht="24.95" customHeight="1">
      <c r="A82" s="17">
        <v>71</v>
      </c>
      <c r="B82" s="23"/>
      <c r="C82" s="24"/>
      <c r="D82" s="17"/>
      <c r="E82" s="145"/>
      <c r="F82" s="145"/>
      <c r="G82" s="145"/>
      <c r="H82" s="145"/>
      <c r="I82" s="145"/>
      <c r="J82" s="142">
        <f t="shared" si="4"/>
        <v>0</v>
      </c>
      <c r="K82" s="142">
        <f t="shared" si="5"/>
        <v>0</v>
      </c>
      <c r="L82" s="137">
        <f t="shared" si="6"/>
        <v>0</v>
      </c>
    </row>
    <row r="83" spans="1:12" s="18" customFormat="1" ht="24.95" customHeight="1">
      <c r="A83" s="17">
        <v>72</v>
      </c>
      <c r="B83" s="23"/>
      <c r="C83" s="24"/>
      <c r="D83" s="17"/>
      <c r="E83" s="145"/>
      <c r="F83" s="145"/>
      <c r="G83" s="145"/>
      <c r="H83" s="145"/>
      <c r="I83" s="145"/>
      <c r="J83" s="142">
        <f t="shared" si="4"/>
        <v>0</v>
      </c>
      <c r="K83" s="142">
        <f t="shared" si="5"/>
        <v>0</v>
      </c>
      <c r="L83" s="137">
        <f t="shared" si="6"/>
        <v>0</v>
      </c>
    </row>
    <row r="84" spans="1:12" s="18" customFormat="1" ht="24.95" customHeight="1">
      <c r="A84" s="17">
        <v>73</v>
      </c>
      <c r="B84" s="23"/>
      <c r="C84" s="24"/>
      <c r="D84" s="17"/>
      <c r="E84" s="145"/>
      <c r="F84" s="145"/>
      <c r="G84" s="145"/>
      <c r="H84" s="145"/>
      <c r="I84" s="145"/>
      <c r="J84" s="142">
        <f t="shared" si="4"/>
        <v>0</v>
      </c>
      <c r="K84" s="142">
        <f t="shared" si="5"/>
        <v>0</v>
      </c>
      <c r="L84" s="137">
        <f t="shared" si="6"/>
        <v>0</v>
      </c>
    </row>
    <row r="85" spans="1:12" s="18" customFormat="1" ht="24.95" customHeight="1">
      <c r="A85" s="17">
        <v>74</v>
      </c>
      <c r="B85" s="23"/>
      <c r="C85" s="24"/>
      <c r="D85" s="17"/>
      <c r="E85" s="145"/>
      <c r="F85" s="145"/>
      <c r="G85" s="145"/>
      <c r="H85" s="145"/>
      <c r="I85" s="145"/>
      <c r="J85" s="142">
        <f t="shared" si="4"/>
        <v>0</v>
      </c>
      <c r="K85" s="142">
        <f t="shared" si="5"/>
        <v>0</v>
      </c>
      <c r="L85" s="137">
        <f t="shared" si="6"/>
        <v>0</v>
      </c>
    </row>
    <row r="86" spans="1:12" s="18" customFormat="1" ht="24.95" customHeight="1">
      <c r="A86" s="17">
        <v>75</v>
      </c>
      <c r="B86" s="23"/>
      <c r="C86" s="24"/>
      <c r="D86" s="17"/>
      <c r="E86" s="145"/>
      <c r="F86" s="145"/>
      <c r="G86" s="145"/>
      <c r="H86" s="145"/>
      <c r="I86" s="145"/>
      <c r="J86" s="142">
        <f t="shared" si="4"/>
        <v>0</v>
      </c>
      <c r="K86" s="142">
        <f t="shared" si="5"/>
        <v>0</v>
      </c>
      <c r="L86" s="137">
        <f t="shared" si="6"/>
        <v>0</v>
      </c>
    </row>
  </sheetData>
  <mergeCells count="6">
    <mergeCell ref="A2:L2"/>
    <mergeCell ref="K9:K10"/>
    <mergeCell ref="J9:J10"/>
    <mergeCell ref="E8:I8"/>
    <mergeCell ref="H4:L4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28"/>
  <sheetViews>
    <sheetView workbookViewId="0">
      <selection activeCell="A2" sqref="A2:O2"/>
    </sheetView>
  </sheetViews>
  <sheetFormatPr defaultColWidth="8.875" defaultRowHeight="23.25"/>
  <cols>
    <col min="1" max="1" width="5" style="34" customWidth="1"/>
    <col min="2" max="2" width="12.625" style="35" customWidth="1"/>
    <col min="3" max="3" width="27.125" style="35" customWidth="1"/>
    <col min="4" max="4" width="10" style="34" customWidth="1"/>
    <col min="5" max="6" width="6.375" style="36" customWidth="1"/>
    <col min="7" max="7" width="6.375" style="37" customWidth="1"/>
    <col min="8" max="14" width="6.375" style="36" customWidth="1"/>
    <col min="15" max="15" width="5.875" style="36" customWidth="1"/>
    <col min="16" max="16" width="6.625" style="36" customWidth="1"/>
    <col min="17" max="16384" width="8.875" style="38"/>
  </cols>
  <sheetData>
    <row r="1" spans="1:21" ht="32.25" customHeight="1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72"/>
      <c r="R1" s="72"/>
      <c r="S1" s="72"/>
      <c r="T1" s="72"/>
      <c r="U1" s="72"/>
    </row>
    <row r="2" spans="1:21" ht="24.75" customHeight="1">
      <c r="A2" s="262" t="s">
        <v>102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85"/>
      <c r="Q2" s="85"/>
    </row>
    <row r="3" spans="1:21" ht="21.75" customHeight="1">
      <c r="A3" s="263" t="s">
        <v>123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126"/>
      <c r="P3" s="85"/>
      <c r="Q3" s="44"/>
    </row>
    <row r="4" spans="1:21" ht="9.75" customHeight="1">
      <c r="A4" s="39"/>
      <c r="B4" s="40"/>
      <c r="C4" s="39"/>
      <c r="D4" s="39"/>
      <c r="E4" s="39"/>
      <c r="F4" s="39"/>
      <c r="G4" s="41"/>
      <c r="H4" s="39"/>
      <c r="I4" s="39"/>
      <c r="J4" s="39"/>
      <c r="K4" s="39"/>
      <c r="L4" s="261" t="s">
        <v>64</v>
      </c>
      <c r="M4" s="261"/>
      <c r="N4" s="261"/>
      <c r="O4" s="261"/>
      <c r="P4" s="261"/>
      <c r="Q4" s="261"/>
    </row>
    <row r="5" spans="1:21" s="75" customFormat="1" ht="21">
      <c r="A5" s="73"/>
      <c r="B5" s="73" t="s">
        <v>0</v>
      </c>
      <c r="C5" s="74" t="s">
        <v>40</v>
      </c>
      <c r="D5" s="74"/>
      <c r="E5" s="78"/>
      <c r="F5" s="74"/>
      <c r="G5" s="74"/>
      <c r="H5" s="74"/>
      <c r="I5" s="74"/>
      <c r="J5" s="74"/>
      <c r="K5" s="74"/>
      <c r="L5" s="261"/>
      <c r="M5" s="261"/>
      <c r="N5" s="261"/>
      <c r="O5" s="261"/>
      <c r="P5" s="261"/>
      <c r="Q5" s="261"/>
    </row>
    <row r="6" spans="1:21" s="75" customFormat="1" ht="21">
      <c r="A6" s="76"/>
      <c r="B6" s="76"/>
      <c r="C6" s="75" t="s">
        <v>41</v>
      </c>
      <c r="L6" s="261" t="s">
        <v>65</v>
      </c>
      <c r="M6" s="261"/>
      <c r="N6" s="261"/>
      <c r="O6" s="261"/>
      <c r="P6" s="261"/>
      <c r="Q6" s="261"/>
    </row>
    <row r="7" spans="1:21" s="75" customFormat="1" ht="21.75" customHeight="1">
      <c r="A7" s="76"/>
      <c r="B7" s="76"/>
      <c r="C7" s="75" t="s">
        <v>72</v>
      </c>
      <c r="L7" s="261"/>
      <c r="M7" s="261"/>
      <c r="N7" s="261"/>
      <c r="O7" s="261"/>
      <c r="P7" s="261"/>
      <c r="Q7" s="261"/>
    </row>
    <row r="8" spans="1:21" s="75" customFormat="1" ht="21">
      <c r="A8" s="76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1" ht="35.25" customHeight="1">
      <c r="E9" s="264" t="s">
        <v>69</v>
      </c>
      <c r="F9" s="265"/>
      <c r="G9" s="265"/>
      <c r="H9" s="265"/>
      <c r="I9" s="265"/>
      <c r="J9" s="265"/>
      <c r="K9" s="265"/>
      <c r="L9" s="265"/>
      <c r="M9" s="265"/>
      <c r="N9" s="266"/>
    </row>
    <row r="10" spans="1:21" s="75" customFormat="1" ht="21" customHeight="1" thickBot="1">
      <c r="A10" s="247" t="s">
        <v>1</v>
      </c>
      <c r="B10" s="248" t="s">
        <v>2</v>
      </c>
      <c r="C10" s="248" t="s">
        <v>3</v>
      </c>
      <c r="D10" s="248" t="s">
        <v>4</v>
      </c>
      <c r="E10" s="253" t="s">
        <v>103</v>
      </c>
      <c r="F10" s="253" t="s">
        <v>106</v>
      </c>
      <c r="G10" s="253" t="s">
        <v>104</v>
      </c>
      <c r="H10" s="253" t="s">
        <v>105</v>
      </c>
      <c r="I10" s="253" t="s">
        <v>107</v>
      </c>
      <c r="J10" s="253" t="s">
        <v>108</v>
      </c>
      <c r="K10" s="253" t="s">
        <v>109</v>
      </c>
      <c r="L10" s="253" t="s">
        <v>110</v>
      </c>
      <c r="M10" s="253" t="s">
        <v>111</v>
      </c>
      <c r="N10" s="253" t="s">
        <v>112</v>
      </c>
      <c r="O10" s="258" t="s">
        <v>5</v>
      </c>
      <c r="P10" s="255" t="s">
        <v>6</v>
      </c>
    </row>
    <row r="11" spans="1:21" s="75" customFormat="1" ht="157.5" customHeight="1">
      <c r="A11" s="247"/>
      <c r="B11" s="249"/>
      <c r="C11" s="251"/>
      <c r="D11" s="251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9"/>
      <c r="P11" s="256"/>
      <c r="Q11" s="219" t="s">
        <v>74</v>
      </c>
    </row>
    <row r="12" spans="1:21" s="75" customFormat="1" ht="20.25" customHeight="1" thickBot="1">
      <c r="A12" s="247"/>
      <c r="B12" s="249"/>
      <c r="C12" s="251"/>
      <c r="D12" s="251"/>
      <c r="E12" s="121">
        <v>1</v>
      </c>
      <c r="F12" s="121">
        <v>2</v>
      </c>
      <c r="G12" s="121">
        <v>3</v>
      </c>
      <c r="H12" s="121">
        <v>4</v>
      </c>
      <c r="I12" s="121">
        <v>5</v>
      </c>
      <c r="J12" s="121">
        <v>6</v>
      </c>
      <c r="K12" s="121">
        <v>7</v>
      </c>
      <c r="L12" s="121">
        <v>8</v>
      </c>
      <c r="M12" s="121">
        <v>9</v>
      </c>
      <c r="N12" s="121">
        <v>10</v>
      </c>
      <c r="O12" s="260"/>
      <c r="P12" s="257"/>
      <c r="Q12" s="220"/>
    </row>
    <row r="13" spans="1:21" s="75" customFormat="1" ht="21" customHeight="1">
      <c r="A13" s="247"/>
      <c r="B13" s="250"/>
      <c r="C13" s="252"/>
      <c r="D13" s="252"/>
      <c r="E13" s="122">
        <v>10</v>
      </c>
      <c r="F13" s="122">
        <v>10</v>
      </c>
      <c r="G13" s="122">
        <v>10</v>
      </c>
      <c r="H13" s="122">
        <v>10</v>
      </c>
      <c r="I13" s="122">
        <v>10</v>
      </c>
      <c r="J13" s="122">
        <v>10</v>
      </c>
      <c r="K13" s="122">
        <v>10</v>
      </c>
      <c r="L13" s="122">
        <v>10</v>
      </c>
      <c r="M13" s="122">
        <v>10</v>
      </c>
      <c r="N13" s="122">
        <v>10</v>
      </c>
      <c r="O13" s="135">
        <f t="shared" ref="O13:O44" si="0">SUM(E13:N13)</f>
        <v>100</v>
      </c>
      <c r="P13" s="135">
        <v>15</v>
      </c>
      <c r="Q13" s="136" t="s">
        <v>56</v>
      </c>
    </row>
    <row r="14" spans="1:21" s="75" customFormat="1" ht="24.95" customHeight="1">
      <c r="A14" s="33">
        <v>1</v>
      </c>
      <c r="B14" s="33"/>
      <c r="C14" s="124"/>
      <c r="D14" s="33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25">
        <f t="shared" si="0"/>
        <v>0</v>
      </c>
      <c r="P14" s="125">
        <f>O14*10/100</f>
        <v>0</v>
      </c>
      <c r="Q14" s="137">
        <f>+P14*(100/15)</f>
        <v>0</v>
      </c>
    </row>
    <row r="15" spans="1:21" ht="24.95" customHeight="1">
      <c r="A15" s="33">
        <v>2</v>
      </c>
      <c r="B15" s="33"/>
      <c r="C15" s="124"/>
      <c r="D15" s="33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25">
        <f t="shared" si="0"/>
        <v>0</v>
      </c>
      <c r="P15" s="125">
        <f t="shared" ref="P15:P78" si="1">O15*10/100</f>
        <v>0</v>
      </c>
      <c r="Q15" s="137">
        <f t="shared" ref="Q15:Q78" si="2">+P15*(100/15)</f>
        <v>0</v>
      </c>
    </row>
    <row r="16" spans="1:21" ht="24.95" customHeight="1">
      <c r="A16" s="33">
        <v>3</v>
      </c>
      <c r="B16" s="33"/>
      <c r="C16" s="124"/>
      <c r="D16" s="33"/>
      <c r="E16" s="108"/>
      <c r="F16" s="121"/>
      <c r="G16" s="121"/>
      <c r="H16" s="121"/>
      <c r="I16" s="121"/>
      <c r="J16" s="121"/>
      <c r="K16" s="108"/>
      <c r="L16" s="121"/>
      <c r="M16" s="121"/>
      <c r="N16" s="121"/>
      <c r="O16" s="125">
        <f t="shared" si="0"/>
        <v>0</v>
      </c>
      <c r="P16" s="125">
        <f t="shared" si="1"/>
        <v>0</v>
      </c>
      <c r="Q16" s="137">
        <f t="shared" si="2"/>
        <v>0</v>
      </c>
    </row>
    <row r="17" spans="1:17" ht="24.95" customHeight="1">
      <c r="A17" s="33">
        <v>4</v>
      </c>
      <c r="B17" s="33"/>
      <c r="C17" s="124"/>
      <c r="D17" s="33"/>
      <c r="E17" s="108"/>
      <c r="F17" s="121"/>
      <c r="G17" s="121"/>
      <c r="H17" s="121"/>
      <c r="I17" s="121"/>
      <c r="J17" s="121"/>
      <c r="K17" s="108"/>
      <c r="L17" s="121"/>
      <c r="M17" s="121"/>
      <c r="N17" s="121"/>
      <c r="O17" s="125">
        <f t="shared" si="0"/>
        <v>0</v>
      </c>
      <c r="P17" s="125">
        <f t="shared" si="1"/>
        <v>0</v>
      </c>
      <c r="Q17" s="137">
        <f t="shared" si="2"/>
        <v>0</v>
      </c>
    </row>
    <row r="18" spans="1:17" ht="24.95" customHeight="1">
      <c r="A18" s="33">
        <v>5</v>
      </c>
      <c r="B18" s="33"/>
      <c r="C18" s="124"/>
      <c r="D18" s="33"/>
      <c r="E18" s="108"/>
      <c r="F18" s="121"/>
      <c r="G18" s="121"/>
      <c r="H18" s="121"/>
      <c r="I18" s="121"/>
      <c r="J18" s="121"/>
      <c r="K18" s="108"/>
      <c r="L18" s="121"/>
      <c r="M18" s="121"/>
      <c r="N18" s="121"/>
      <c r="O18" s="125">
        <f t="shared" si="0"/>
        <v>0</v>
      </c>
      <c r="P18" s="125">
        <f t="shared" si="1"/>
        <v>0</v>
      </c>
      <c r="Q18" s="137">
        <f t="shared" si="2"/>
        <v>0</v>
      </c>
    </row>
    <row r="19" spans="1:17" ht="24.95" customHeight="1">
      <c r="A19" s="33">
        <v>6</v>
      </c>
      <c r="B19" s="33"/>
      <c r="C19" s="124"/>
      <c r="D19" s="33"/>
      <c r="E19" s="108"/>
      <c r="F19" s="121"/>
      <c r="G19" s="121"/>
      <c r="H19" s="121"/>
      <c r="I19" s="121"/>
      <c r="J19" s="121"/>
      <c r="K19" s="108"/>
      <c r="L19" s="121"/>
      <c r="M19" s="121"/>
      <c r="N19" s="121"/>
      <c r="O19" s="125">
        <f t="shared" si="0"/>
        <v>0</v>
      </c>
      <c r="P19" s="125">
        <f t="shared" si="1"/>
        <v>0</v>
      </c>
      <c r="Q19" s="137">
        <f t="shared" si="2"/>
        <v>0</v>
      </c>
    </row>
    <row r="20" spans="1:17" ht="24.95" customHeight="1">
      <c r="A20" s="33">
        <v>7</v>
      </c>
      <c r="B20" s="33"/>
      <c r="C20" s="124"/>
      <c r="D20" s="33"/>
      <c r="E20" s="108"/>
      <c r="F20" s="121"/>
      <c r="G20" s="121"/>
      <c r="H20" s="121"/>
      <c r="I20" s="121"/>
      <c r="J20" s="121"/>
      <c r="K20" s="108"/>
      <c r="L20" s="121"/>
      <c r="M20" s="121"/>
      <c r="N20" s="121"/>
      <c r="O20" s="125">
        <f t="shared" si="0"/>
        <v>0</v>
      </c>
      <c r="P20" s="125">
        <f t="shared" si="1"/>
        <v>0</v>
      </c>
      <c r="Q20" s="137">
        <f t="shared" si="2"/>
        <v>0</v>
      </c>
    </row>
    <row r="21" spans="1:17" ht="24.95" customHeight="1">
      <c r="A21" s="33">
        <v>8</v>
      </c>
      <c r="B21" s="33"/>
      <c r="C21" s="124"/>
      <c r="D21" s="33"/>
      <c r="E21" s="108"/>
      <c r="F21" s="121"/>
      <c r="G21" s="121"/>
      <c r="H21" s="121"/>
      <c r="I21" s="121"/>
      <c r="J21" s="121"/>
      <c r="K21" s="108"/>
      <c r="L21" s="121"/>
      <c r="M21" s="121"/>
      <c r="N21" s="121"/>
      <c r="O21" s="125">
        <f t="shared" si="0"/>
        <v>0</v>
      </c>
      <c r="P21" s="125">
        <f t="shared" si="1"/>
        <v>0</v>
      </c>
      <c r="Q21" s="137">
        <f t="shared" si="2"/>
        <v>0</v>
      </c>
    </row>
    <row r="22" spans="1:17" ht="24.95" customHeight="1">
      <c r="A22" s="33">
        <v>9</v>
      </c>
      <c r="B22" s="33"/>
      <c r="C22" s="124"/>
      <c r="D22" s="33"/>
      <c r="E22" s="108"/>
      <c r="F22" s="121"/>
      <c r="G22" s="121"/>
      <c r="H22" s="121"/>
      <c r="I22" s="121"/>
      <c r="J22" s="121"/>
      <c r="K22" s="108"/>
      <c r="L22" s="121"/>
      <c r="M22" s="121"/>
      <c r="N22" s="121"/>
      <c r="O22" s="125">
        <f t="shared" si="0"/>
        <v>0</v>
      </c>
      <c r="P22" s="125">
        <f t="shared" si="1"/>
        <v>0</v>
      </c>
      <c r="Q22" s="137">
        <f t="shared" si="2"/>
        <v>0</v>
      </c>
    </row>
    <row r="23" spans="1:17" ht="24.95" customHeight="1">
      <c r="A23" s="33">
        <v>10</v>
      </c>
      <c r="B23" s="33"/>
      <c r="C23" s="124"/>
      <c r="D23" s="33"/>
      <c r="E23" s="108"/>
      <c r="F23" s="121"/>
      <c r="G23" s="121"/>
      <c r="H23" s="121"/>
      <c r="I23" s="121"/>
      <c r="J23" s="121"/>
      <c r="K23" s="108"/>
      <c r="L23" s="121"/>
      <c r="M23" s="121"/>
      <c r="N23" s="121"/>
      <c r="O23" s="125">
        <f t="shared" si="0"/>
        <v>0</v>
      </c>
      <c r="P23" s="125">
        <f t="shared" si="1"/>
        <v>0</v>
      </c>
      <c r="Q23" s="137">
        <f t="shared" si="2"/>
        <v>0</v>
      </c>
    </row>
    <row r="24" spans="1:17" ht="24.95" customHeight="1">
      <c r="A24" s="33">
        <v>11</v>
      </c>
      <c r="B24" s="33"/>
      <c r="C24" s="124"/>
      <c r="D24" s="33"/>
      <c r="E24" s="108"/>
      <c r="F24" s="121"/>
      <c r="G24" s="121"/>
      <c r="H24" s="121"/>
      <c r="I24" s="121"/>
      <c r="J24" s="121"/>
      <c r="K24" s="108"/>
      <c r="L24" s="121"/>
      <c r="M24" s="121"/>
      <c r="N24" s="121"/>
      <c r="O24" s="125">
        <f t="shared" si="0"/>
        <v>0</v>
      </c>
      <c r="P24" s="125">
        <f t="shared" si="1"/>
        <v>0</v>
      </c>
      <c r="Q24" s="137">
        <f t="shared" si="2"/>
        <v>0</v>
      </c>
    </row>
    <row r="25" spans="1:17" ht="24.95" customHeight="1">
      <c r="A25" s="33">
        <v>12</v>
      </c>
      <c r="B25" s="33"/>
      <c r="C25" s="124"/>
      <c r="D25" s="33"/>
      <c r="E25" s="108"/>
      <c r="F25" s="121"/>
      <c r="G25" s="121"/>
      <c r="H25" s="121"/>
      <c r="I25" s="121"/>
      <c r="J25" s="121"/>
      <c r="K25" s="108"/>
      <c r="L25" s="121"/>
      <c r="M25" s="121"/>
      <c r="N25" s="121"/>
      <c r="O25" s="125">
        <f t="shared" si="0"/>
        <v>0</v>
      </c>
      <c r="P25" s="125">
        <f t="shared" si="1"/>
        <v>0</v>
      </c>
      <c r="Q25" s="137">
        <f t="shared" si="2"/>
        <v>0</v>
      </c>
    </row>
    <row r="26" spans="1:17" ht="24.95" customHeight="1">
      <c r="A26" s="33">
        <v>13</v>
      </c>
      <c r="B26" s="33"/>
      <c r="C26" s="124"/>
      <c r="D26" s="33"/>
      <c r="E26" s="108"/>
      <c r="F26" s="121"/>
      <c r="G26" s="121"/>
      <c r="H26" s="121"/>
      <c r="I26" s="121"/>
      <c r="J26" s="121"/>
      <c r="K26" s="108"/>
      <c r="L26" s="121"/>
      <c r="M26" s="121"/>
      <c r="N26" s="121"/>
      <c r="O26" s="125">
        <f t="shared" si="0"/>
        <v>0</v>
      </c>
      <c r="P26" s="125">
        <f t="shared" si="1"/>
        <v>0</v>
      </c>
      <c r="Q26" s="137">
        <f t="shared" si="2"/>
        <v>0</v>
      </c>
    </row>
    <row r="27" spans="1:17" ht="24.95" customHeight="1">
      <c r="A27" s="33">
        <v>14</v>
      </c>
      <c r="B27" s="33"/>
      <c r="C27" s="124"/>
      <c r="D27" s="33"/>
      <c r="E27" s="108"/>
      <c r="F27" s="121"/>
      <c r="G27" s="121"/>
      <c r="H27" s="121"/>
      <c r="I27" s="121"/>
      <c r="J27" s="121"/>
      <c r="K27" s="108"/>
      <c r="L27" s="121"/>
      <c r="M27" s="121"/>
      <c r="N27" s="121"/>
      <c r="O27" s="125">
        <f t="shared" si="0"/>
        <v>0</v>
      </c>
      <c r="P27" s="125">
        <f t="shared" si="1"/>
        <v>0</v>
      </c>
      <c r="Q27" s="137">
        <f t="shared" si="2"/>
        <v>0</v>
      </c>
    </row>
    <row r="28" spans="1:17" ht="24.95" customHeight="1">
      <c r="A28" s="33">
        <v>15</v>
      </c>
      <c r="B28" s="33"/>
      <c r="C28" s="124"/>
      <c r="D28" s="33"/>
      <c r="E28" s="108"/>
      <c r="F28" s="121"/>
      <c r="G28" s="121"/>
      <c r="H28" s="121"/>
      <c r="I28" s="121"/>
      <c r="J28" s="121"/>
      <c r="K28" s="108"/>
      <c r="L28" s="121"/>
      <c r="M28" s="121"/>
      <c r="N28" s="121"/>
      <c r="O28" s="125">
        <f t="shared" si="0"/>
        <v>0</v>
      </c>
      <c r="P28" s="125">
        <f t="shared" si="1"/>
        <v>0</v>
      </c>
      <c r="Q28" s="137">
        <f t="shared" si="2"/>
        <v>0</v>
      </c>
    </row>
    <row r="29" spans="1:17" ht="24.95" customHeight="1">
      <c r="A29" s="33">
        <v>16</v>
      </c>
      <c r="B29" s="33"/>
      <c r="C29" s="124"/>
      <c r="D29" s="33"/>
      <c r="E29" s="108"/>
      <c r="F29" s="121"/>
      <c r="G29" s="121"/>
      <c r="H29" s="121"/>
      <c r="I29" s="121"/>
      <c r="J29" s="121"/>
      <c r="K29" s="108"/>
      <c r="L29" s="121"/>
      <c r="M29" s="121"/>
      <c r="N29" s="121"/>
      <c r="O29" s="125">
        <f t="shared" si="0"/>
        <v>0</v>
      </c>
      <c r="P29" s="125">
        <f t="shared" si="1"/>
        <v>0</v>
      </c>
      <c r="Q29" s="137">
        <f t="shared" si="2"/>
        <v>0</v>
      </c>
    </row>
    <row r="30" spans="1:17" ht="24.95" customHeight="1">
      <c r="A30" s="33">
        <v>17</v>
      </c>
      <c r="B30" s="33"/>
      <c r="C30" s="124"/>
      <c r="D30" s="33"/>
      <c r="E30" s="108"/>
      <c r="F30" s="121"/>
      <c r="G30" s="121"/>
      <c r="H30" s="121"/>
      <c r="I30" s="121"/>
      <c r="J30" s="121"/>
      <c r="K30" s="108"/>
      <c r="L30" s="121"/>
      <c r="M30" s="121"/>
      <c r="N30" s="121"/>
      <c r="O30" s="125">
        <f t="shared" si="0"/>
        <v>0</v>
      </c>
      <c r="P30" s="125">
        <f t="shared" si="1"/>
        <v>0</v>
      </c>
      <c r="Q30" s="137">
        <f t="shared" si="2"/>
        <v>0</v>
      </c>
    </row>
    <row r="31" spans="1:17" ht="24.95" customHeight="1">
      <c r="A31" s="33">
        <v>18</v>
      </c>
      <c r="B31" s="33"/>
      <c r="C31" s="124"/>
      <c r="D31" s="33"/>
      <c r="E31" s="108"/>
      <c r="F31" s="121"/>
      <c r="G31" s="121"/>
      <c r="H31" s="121"/>
      <c r="I31" s="121"/>
      <c r="J31" s="121"/>
      <c r="K31" s="108"/>
      <c r="L31" s="121"/>
      <c r="M31" s="121"/>
      <c r="N31" s="121"/>
      <c r="O31" s="125">
        <f t="shared" si="0"/>
        <v>0</v>
      </c>
      <c r="P31" s="125">
        <f t="shared" si="1"/>
        <v>0</v>
      </c>
      <c r="Q31" s="137">
        <f t="shared" si="2"/>
        <v>0</v>
      </c>
    </row>
    <row r="32" spans="1:17" ht="24.95" customHeight="1">
      <c r="A32" s="33">
        <v>19</v>
      </c>
      <c r="B32" s="33"/>
      <c r="C32" s="124"/>
      <c r="D32" s="33"/>
      <c r="E32" s="108"/>
      <c r="F32" s="121"/>
      <c r="G32" s="121"/>
      <c r="H32" s="121"/>
      <c r="I32" s="121"/>
      <c r="J32" s="121"/>
      <c r="K32" s="108"/>
      <c r="L32" s="121"/>
      <c r="M32" s="121"/>
      <c r="N32" s="121"/>
      <c r="O32" s="125">
        <f t="shared" si="0"/>
        <v>0</v>
      </c>
      <c r="P32" s="125">
        <f t="shared" si="1"/>
        <v>0</v>
      </c>
      <c r="Q32" s="137">
        <f t="shared" si="2"/>
        <v>0</v>
      </c>
    </row>
    <row r="33" spans="1:17" ht="24.95" customHeight="1">
      <c r="A33" s="33">
        <v>20</v>
      </c>
      <c r="B33" s="33"/>
      <c r="C33" s="124"/>
      <c r="D33" s="33"/>
      <c r="E33" s="108"/>
      <c r="F33" s="121"/>
      <c r="G33" s="121"/>
      <c r="H33" s="121"/>
      <c r="I33" s="121"/>
      <c r="J33" s="121"/>
      <c r="K33" s="108"/>
      <c r="L33" s="121"/>
      <c r="M33" s="121"/>
      <c r="N33" s="121"/>
      <c r="O33" s="125">
        <f t="shared" si="0"/>
        <v>0</v>
      </c>
      <c r="P33" s="125">
        <f t="shared" si="1"/>
        <v>0</v>
      </c>
      <c r="Q33" s="137">
        <f t="shared" si="2"/>
        <v>0</v>
      </c>
    </row>
    <row r="34" spans="1:17" ht="24.95" customHeight="1">
      <c r="A34" s="33">
        <v>21</v>
      </c>
      <c r="B34" s="33"/>
      <c r="C34" s="124"/>
      <c r="D34" s="33"/>
      <c r="E34" s="108"/>
      <c r="F34" s="121"/>
      <c r="G34" s="121"/>
      <c r="H34" s="121"/>
      <c r="I34" s="121"/>
      <c r="J34" s="121"/>
      <c r="K34" s="108"/>
      <c r="L34" s="121"/>
      <c r="M34" s="121"/>
      <c r="N34" s="121"/>
      <c r="O34" s="125">
        <f t="shared" si="0"/>
        <v>0</v>
      </c>
      <c r="P34" s="125">
        <f t="shared" si="1"/>
        <v>0</v>
      </c>
      <c r="Q34" s="137">
        <f t="shared" si="2"/>
        <v>0</v>
      </c>
    </row>
    <row r="35" spans="1:17" ht="24.95" customHeight="1">
      <c r="A35" s="33">
        <v>22</v>
      </c>
      <c r="B35" s="33"/>
      <c r="C35" s="124"/>
      <c r="D35" s="33"/>
      <c r="E35" s="108"/>
      <c r="F35" s="121"/>
      <c r="G35" s="121"/>
      <c r="H35" s="121"/>
      <c r="I35" s="121"/>
      <c r="J35" s="121"/>
      <c r="K35" s="108"/>
      <c r="L35" s="121"/>
      <c r="M35" s="121"/>
      <c r="N35" s="121"/>
      <c r="O35" s="125">
        <f t="shared" si="0"/>
        <v>0</v>
      </c>
      <c r="P35" s="125">
        <f t="shared" si="1"/>
        <v>0</v>
      </c>
      <c r="Q35" s="137">
        <f t="shared" si="2"/>
        <v>0</v>
      </c>
    </row>
    <row r="36" spans="1:17" ht="24.95" customHeight="1">
      <c r="A36" s="33">
        <v>23</v>
      </c>
      <c r="B36" s="33"/>
      <c r="C36" s="124"/>
      <c r="D36" s="33"/>
      <c r="E36" s="108"/>
      <c r="F36" s="121"/>
      <c r="G36" s="121"/>
      <c r="H36" s="121"/>
      <c r="I36" s="121"/>
      <c r="J36" s="121"/>
      <c r="K36" s="108"/>
      <c r="L36" s="121"/>
      <c r="M36" s="121"/>
      <c r="N36" s="121"/>
      <c r="O36" s="125">
        <f t="shared" si="0"/>
        <v>0</v>
      </c>
      <c r="P36" s="125">
        <f t="shared" si="1"/>
        <v>0</v>
      </c>
      <c r="Q36" s="137">
        <f t="shared" si="2"/>
        <v>0</v>
      </c>
    </row>
    <row r="37" spans="1:17" ht="24.95" customHeight="1">
      <c r="A37" s="33">
        <v>24</v>
      </c>
      <c r="B37" s="33"/>
      <c r="C37" s="124"/>
      <c r="D37" s="33"/>
      <c r="E37" s="108"/>
      <c r="F37" s="121"/>
      <c r="G37" s="121"/>
      <c r="H37" s="121"/>
      <c r="I37" s="121"/>
      <c r="J37" s="121"/>
      <c r="K37" s="108"/>
      <c r="L37" s="121"/>
      <c r="M37" s="121"/>
      <c r="N37" s="121"/>
      <c r="O37" s="125">
        <f t="shared" si="0"/>
        <v>0</v>
      </c>
      <c r="P37" s="125">
        <f t="shared" si="1"/>
        <v>0</v>
      </c>
      <c r="Q37" s="137">
        <f t="shared" si="2"/>
        <v>0</v>
      </c>
    </row>
    <row r="38" spans="1:17" ht="24.95" customHeight="1">
      <c r="A38" s="33">
        <v>25</v>
      </c>
      <c r="B38" s="33"/>
      <c r="C38" s="124"/>
      <c r="D38" s="33"/>
      <c r="E38" s="108"/>
      <c r="F38" s="121"/>
      <c r="G38" s="121"/>
      <c r="H38" s="121"/>
      <c r="I38" s="121"/>
      <c r="J38" s="121"/>
      <c r="K38" s="108"/>
      <c r="L38" s="121"/>
      <c r="M38" s="121"/>
      <c r="N38" s="121"/>
      <c r="O38" s="125">
        <f t="shared" si="0"/>
        <v>0</v>
      </c>
      <c r="P38" s="125">
        <f t="shared" si="1"/>
        <v>0</v>
      </c>
      <c r="Q38" s="137">
        <f t="shared" si="2"/>
        <v>0</v>
      </c>
    </row>
    <row r="39" spans="1:17" ht="24.95" customHeight="1">
      <c r="A39" s="33">
        <v>26</v>
      </c>
      <c r="B39" s="33"/>
      <c r="C39" s="124"/>
      <c r="D39" s="33"/>
      <c r="E39" s="108"/>
      <c r="F39" s="121"/>
      <c r="G39" s="121"/>
      <c r="H39" s="121"/>
      <c r="I39" s="121"/>
      <c r="J39" s="121"/>
      <c r="K39" s="108"/>
      <c r="L39" s="121"/>
      <c r="M39" s="121"/>
      <c r="N39" s="121"/>
      <c r="O39" s="125">
        <f t="shared" si="0"/>
        <v>0</v>
      </c>
      <c r="P39" s="125">
        <f t="shared" si="1"/>
        <v>0</v>
      </c>
      <c r="Q39" s="137">
        <f t="shared" si="2"/>
        <v>0</v>
      </c>
    </row>
    <row r="40" spans="1:17" ht="24.95" customHeight="1">
      <c r="A40" s="33">
        <v>27</v>
      </c>
      <c r="B40" s="33"/>
      <c r="C40" s="124"/>
      <c r="D40" s="33"/>
      <c r="E40" s="108"/>
      <c r="F40" s="121"/>
      <c r="G40" s="121"/>
      <c r="H40" s="121"/>
      <c r="I40" s="121"/>
      <c r="J40" s="121"/>
      <c r="K40" s="108"/>
      <c r="L40" s="121"/>
      <c r="M40" s="121"/>
      <c r="N40" s="121"/>
      <c r="O40" s="125">
        <f t="shared" si="0"/>
        <v>0</v>
      </c>
      <c r="P40" s="125">
        <f t="shared" si="1"/>
        <v>0</v>
      </c>
      <c r="Q40" s="137">
        <f t="shared" si="2"/>
        <v>0</v>
      </c>
    </row>
    <row r="41" spans="1:17" ht="24.95" customHeight="1">
      <c r="A41" s="33">
        <v>28</v>
      </c>
      <c r="B41" s="33"/>
      <c r="C41" s="124"/>
      <c r="D41" s="33"/>
      <c r="E41" s="108"/>
      <c r="F41" s="121"/>
      <c r="G41" s="121"/>
      <c r="H41" s="121"/>
      <c r="I41" s="121"/>
      <c r="J41" s="121"/>
      <c r="K41" s="108"/>
      <c r="L41" s="121"/>
      <c r="M41" s="121"/>
      <c r="N41" s="121"/>
      <c r="O41" s="125">
        <f t="shared" si="0"/>
        <v>0</v>
      </c>
      <c r="P41" s="125">
        <f t="shared" si="1"/>
        <v>0</v>
      </c>
      <c r="Q41" s="137">
        <f t="shared" si="2"/>
        <v>0</v>
      </c>
    </row>
    <row r="42" spans="1:17" ht="24.95" customHeight="1">
      <c r="A42" s="33">
        <v>29</v>
      </c>
      <c r="B42" s="33"/>
      <c r="C42" s="124"/>
      <c r="D42" s="33"/>
      <c r="E42" s="108"/>
      <c r="F42" s="121"/>
      <c r="G42" s="121"/>
      <c r="H42" s="121"/>
      <c r="I42" s="121"/>
      <c r="J42" s="121"/>
      <c r="K42" s="108"/>
      <c r="L42" s="121"/>
      <c r="M42" s="121"/>
      <c r="N42" s="121"/>
      <c r="O42" s="125">
        <f t="shared" si="0"/>
        <v>0</v>
      </c>
      <c r="P42" s="125">
        <f t="shared" si="1"/>
        <v>0</v>
      </c>
      <c r="Q42" s="137">
        <f t="shared" si="2"/>
        <v>0</v>
      </c>
    </row>
    <row r="43" spans="1:17" ht="24.95" customHeight="1">
      <c r="A43" s="33">
        <v>30</v>
      </c>
      <c r="B43" s="33"/>
      <c r="C43" s="124"/>
      <c r="D43" s="33"/>
      <c r="E43" s="108"/>
      <c r="F43" s="121"/>
      <c r="G43" s="121"/>
      <c r="H43" s="121"/>
      <c r="I43" s="121"/>
      <c r="J43" s="121"/>
      <c r="K43" s="108"/>
      <c r="L43" s="121"/>
      <c r="M43" s="121"/>
      <c r="N43" s="121"/>
      <c r="O43" s="125">
        <f t="shared" si="0"/>
        <v>0</v>
      </c>
      <c r="P43" s="125">
        <f t="shared" si="1"/>
        <v>0</v>
      </c>
      <c r="Q43" s="137">
        <f t="shared" si="2"/>
        <v>0</v>
      </c>
    </row>
    <row r="44" spans="1:17" ht="24.95" customHeight="1">
      <c r="A44" s="33">
        <v>31</v>
      </c>
      <c r="B44" s="33"/>
      <c r="C44" s="124"/>
      <c r="D44" s="33"/>
      <c r="E44" s="108"/>
      <c r="F44" s="121"/>
      <c r="G44" s="121"/>
      <c r="H44" s="121"/>
      <c r="I44" s="121"/>
      <c r="J44" s="121"/>
      <c r="K44" s="108"/>
      <c r="L44" s="121"/>
      <c r="M44" s="121"/>
      <c r="N44" s="121"/>
      <c r="O44" s="125">
        <f t="shared" si="0"/>
        <v>0</v>
      </c>
      <c r="P44" s="125">
        <f t="shared" si="1"/>
        <v>0</v>
      </c>
      <c r="Q44" s="137">
        <f t="shared" si="2"/>
        <v>0</v>
      </c>
    </row>
    <row r="45" spans="1:17" ht="24.95" customHeight="1">
      <c r="A45" s="33">
        <v>32</v>
      </c>
      <c r="B45" s="33"/>
      <c r="C45" s="124"/>
      <c r="D45" s="33"/>
      <c r="E45" s="108"/>
      <c r="F45" s="121"/>
      <c r="G45" s="121"/>
      <c r="H45" s="121"/>
      <c r="I45" s="121"/>
      <c r="J45" s="121"/>
      <c r="K45" s="108"/>
      <c r="L45" s="121"/>
      <c r="M45" s="121"/>
      <c r="N45" s="121"/>
      <c r="O45" s="125">
        <f t="shared" ref="O45:O76" si="3">SUM(E45:N45)</f>
        <v>0</v>
      </c>
      <c r="P45" s="125">
        <f t="shared" si="1"/>
        <v>0</v>
      </c>
      <c r="Q45" s="137">
        <f t="shared" si="2"/>
        <v>0</v>
      </c>
    </row>
    <row r="46" spans="1:17" ht="24.95" customHeight="1">
      <c r="A46" s="33">
        <v>33</v>
      </c>
      <c r="B46" s="33"/>
      <c r="C46" s="124"/>
      <c r="D46" s="33"/>
      <c r="E46" s="108"/>
      <c r="F46" s="121"/>
      <c r="G46" s="121"/>
      <c r="H46" s="121"/>
      <c r="I46" s="121"/>
      <c r="J46" s="121"/>
      <c r="K46" s="108"/>
      <c r="L46" s="121"/>
      <c r="M46" s="121"/>
      <c r="N46" s="121"/>
      <c r="O46" s="125">
        <f t="shared" si="3"/>
        <v>0</v>
      </c>
      <c r="P46" s="125">
        <f t="shared" si="1"/>
        <v>0</v>
      </c>
      <c r="Q46" s="137">
        <f t="shared" si="2"/>
        <v>0</v>
      </c>
    </row>
    <row r="47" spans="1:17" ht="24.95" customHeight="1">
      <c r="A47" s="33">
        <v>34</v>
      </c>
      <c r="B47" s="33"/>
      <c r="C47" s="124"/>
      <c r="D47" s="33"/>
      <c r="E47" s="108"/>
      <c r="F47" s="121"/>
      <c r="G47" s="121"/>
      <c r="H47" s="121"/>
      <c r="I47" s="121"/>
      <c r="J47" s="121"/>
      <c r="K47" s="108"/>
      <c r="L47" s="121"/>
      <c r="M47" s="121"/>
      <c r="N47" s="121"/>
      <c r="O47" s="125">
        <f t="shared" si="3"/>
        <v>0</v>
      </c>
      <c r="P47" s="125">
        <f t="shared" si="1"/>
        <v>0</v>
      </c>
      <c r="Q47" s="137">
        <f t="shared" si="2"/>
        <v>0</v>
      </c>
    </row>
    <row r="48" spans="1:17" ht="24.95" customHeight="1">
      <c r="A48" s="33">
        <v>35</v>
      </c>
      <c r="B48" s="33"/>
      <c r="C48" s="124"/>
      <c r="D48" s="33"/>
      <c r="E48" s="108"/>
      <c r="F48" s="121"/>
      <c r="G48" s="121"/>
      <c r="H48" s="121"/>
      <c r="I48" s="121"/>
      <c r="J48" s="121"/>
      <c r="K48" s="108"/>
      <c r="L48" s="121"/>
      <c r="M48" s="121"/>
      <c r="N48" s="121"/>
      <c r="O48" s="125">
        <f t="shared" si="3"/>
        <v>0</v>
      </c>
      <c r="P48" s="125">
        <f t="shared" si="1"/>
        <v>0</v>
      </c>
      <c r="Q48" s="137">
        <f t="shared" si="2"/>
        <v>0</v>
      </c>
    </row>
    <row r="49" spans="1:17" ht="24.95" customHeight="1">
      <c r="A49" s="33">
        <v>36</v>
      </c>
      <c r="B49" s="33"/>
      <c r="C49" s="124"/>
      <c r="D49" s="33"/>
      <c r="E49" s="108"/>
      <c r="F49" s="121"/>
      <c r="G49" s="121"/>
      <c r="H49" s="121"/>
      <c r="I49" s="121"/>
      <c r="J49" s="121"/>
      <c r="K49" s="108"/>
      <c r="L49" s="121"/>
      <c r="M49" s="121"/>
      <c r="N49" s="121"/>
      <c r="O49" s="125">
        <f t="shared" si="3"/>
        <v>0</v>
      </c>
      <c r="P49" s="125">
        <f t="shared" si="1"/>
        <v>0</v>
      </c>
      <c r="Q49" s="137">
        <f t="shared" si="2"/>
        <v>0</v>
      </c>
    </row>
    <row r="50" spans="1:17" ht="24.95" customHeight="1">
      <c r="A50" s="33">
        <v>37</v>
      </c>
      <c r="B50" s="33"/>
      <c r="C50" s="124"/>
      <c r="D50" s="33"/>
      <c r="E50" s="108"/>
      <c r="F50" s="121"/>
      <c r="G50" s="121"/>
      <c r="H50" s="121"/>
      <c r="I50" s="121"/>
      <c r="J50" s="121"/>
      <c r="K50" s="108"/>
      <c r="L50" s="121"/>
      <c r="M50" s="121"/>
      <c r="N50" s="121"/>
      <c r="O50" s="125">
        <f t="shared" si="3"/>
        <v>0</v>
      </c>
      <c r="P50" s="125">
        <f t="shared" si="1"/>
        <v>0</v>
      </c>
      <c r="Q50" s="137">
        <f t="shared" si="2"/>
        <v>0</v>
      </c>
    </row>
    <row r="51" spans="1:17" ht="24.95" customHeight="1">
      <c r="A51" s="33">
        <v>38</v>
      </c>
      <c r="B51" s="33"/>
      <c r="C51" s="124"/>
      <c r="D51" s="33"/>
      <c r="E51" s="108"/>
      <c r="F51" s="121"/>
      <c r="G51" s="121"/>
      <c r="H51" s="121"/>
      <c r="I51" s="121"/>
      <c r="J51" s="121"/>
      <c r="K51" s="108"/>
      <c r="L51" s="121"/>
      <c r="M51" s="121"/>
      <c r="N51" s="121"/>
      <c r="O51" s="125">
        <f t="shared" si="3"/>
        <v>0</v>
      </c>
      <c r="P51" s="125">
        <f t="shared" si="1"/>
        <v>0</v>
      </c>
      <c r="Q51" s="137">
        <f t="shared" si="2"/>
        <v>0</v>
      </c>
    </row>
    <row r="52" spans="1:17" ht="24.95" customHeight="1">
      <c r="A52" s="33">
        <v>39</v>
      </c>
      <c r="B52" s="33"/>
      <c r="C52" s="124"/>
      <c r="D52" s="33"/>
      <c r="E52" s="108"/>
      <c r="F52" s="121"/>
      <c r="G52" s="121"/>
      <c r="H52" s="121"/>
      <c r="I52" s="121"/>
      <c r="J52" s="121"/>
      <c r="K52" s="108"/>
      <c r="L52" s="121"/>
      <c r="M52" s="121"/>
      <c r="N52" s="121"/>
      <c r="O52" s="125">
        <f t="shared" si="3"/>
        <v>0</v>
      </c>
      <c r="P52" s="125">
        <f t="shared" si="1"/>
        <v>0</v>
      </c>
      <c r="Q52" s="137">
        <f t="shared" si="2"/>
        <v>0</v>
      </c>
    </row>
    <row r="53" spans="1:17" ht="24.95" customHeight="1">
      <c r="A53" s="33">
        <v>40</v>
      </c>
      <c r="B53" s="33"/>
      <c r="C53" s="124"/>
      <c r="D53" s="33"/>
      <c r="E53" s="108"/>
      <c r="F53" s="121"/>
      <c r="G53" s="121"/>
      <c r="H53" s="121"/>
      <c r="I53" s="121"/>
      <c r="J53" s="121"/>
      <c r="K53" s="108"/>
      <c r="L53" s="121"/>
      <c r="M53" s="121"/>
      <c r="N53" s="121"/>
      <c r="O53" s="125">
        <f t="shared" si="3"/>
        <v>0</v>
      </c>
      <c r="P53" s="125">
        <f t="shared" si="1"/>
        <v>0</v>
      </c>
      <c r="Q53" s="137">
        <f t="shared" si="2"/>
        <v>0</v>
      </c>
    </row>
    <row r="54" spans="1:17" ht="24.95" customHeight="1">
      <c r="A54" s="33">
        <v>41</v>
      </c>
      <c r="B54" s="33"/>
      <c r="C54" s="124"/>
      <c r="D54" s="33"/>
      <c r="E54" s="108"/>
      <c r="F54" s="121"/>
      <c r="G54" s="121"/>
      <c r="H54" s="121"/>
      <c r="I54" s="121"/>
      <c r="J54" s="121"/>
      <c r="K54" s="108"/>
      <c r="L54" s="121"/>
      <c r="M54" s="121"/>
      <c r="N54" s="121"/>
      <c r="O54" s="125">
        <f t="shared" si="3"/>
        <v>0</v>
      </c>
      <c r="P54" s="125">
        <f t="shared" si="1"/>
        <v>0</v>
      </c>
      <c r="Q54" s="137">
        <f t="shared" si="2"/>
        <v>0</v>
      </c>
    </row>
    <row r="55" spans="1:17" ht="24.95" customHeight="1">
      <c r="A55" s="33">
        <v>42</v>
      </c>
      <c r="B55" s="33"/>
      <c r="C55" s="124"/>
      <c r="D55" s="33"/>
      <c r="E55" s="108"/>
      <c r="F55" s="121"/>
      <c r="G55" s="121"/>
      <c r="H55" s="121"/>
      <c r="I55" s="121"/>
      <c r="J55" s="121"/>
      <c r="K55" s="108"/>
      <c r="L55" s="121"/>
      <c r="M55" s="121"/>
      <c r="N55" s="121"/>
      <c r="O55" s="125">
        <f t="shared" si="3"/>
        <v>0</v>
      </c>
      <c r="P55" s="125">
        <f t="shared" si="1"/>
        <v>0</v>
      </c>
      <c r="Q55" s="137">
        <f t="shared" si="2"/>
        <v>0</v>
      </c>
    </row>
    <row r="56" spans="1:17" ht="24.95" customHeight="1">
      <c r="A56" s="33">
        <v>43</v>
      </c>
      <c r="B56" s="33"/>
      <c r="C56" s="124"/>
      <c r="D56" s="33"/>
      <c r="E56" s="108"/>
      <c r="F56" s="121"/>
      <c r="G56" s="121"/>
      <c r="H56" s="121"/>
      <c r="I56" s="121"/>
      <c r="J56" s="121"/>
      <c r="K56" s="108"/>
      <c r="L56" s="121"/>
      <c r="M56" s="121"/>
      <c r="N56" s="121"/>
      <c r="O56" s="125">
        <f t="shared" si="3"/>
        <v>0</v>
      </c>
      <c r="P56" s="125">
        <f t="shared" si="1"/>
        <v>0</v>
      </c>
      <c r="Q56" s="137">
        <f t="shared" si="2"/>
        <v>0</v>
      </c>
    </row>
    <row r="57" spans="1:17" ht="24.95" customHeight="1">
      <c r="A57" s="33">
        <v>44</v>
      </c>
      <c r="B57" s="33"/>
      <c r="C57" s="124"/>
      <c r="D57" s="33"/>
      <c r="E57" s="108"/>
      <c r="F57" s="121"/>
      <c r="G57" s="121"/>
      <c r="H57" s="121"/>
      <c r="I57" s="121"/>
      <c r="J57" s="121"/>
      <c r="K57" s="108"/>
      <c r="L57" s="121"/>
      <c r="M57" s="121"/>
      <c r="N57" s="121"/>
      <c r="O57" s="125">
        <f t="shared" si="3"/>
        <v>0</v>
      </c>
      <c r="P57" s="125">
        <f t="shared" si="1"/>
        <v>0</v>
      </c>
      <c r="Q57" s="137">
        <f t="shared" si="2"/>
        <v>0</v>
      </c>
    </row>
    <row r="58" spans="1:17" ht="24.95" customHeight="1">
      <c r="A58" s="33">
        <v>45</v>
      </c>
      <c r="B58" s="33"/>
      <c r="C58" s="124"/>
      <c r="D58" s="33"/>
      <c r="E58" s="108"/>
      <c r="F58" s="121"/>
      <c r="G58" s="121"/>
      <c r="H58" s="121"/>
      <c r="I58" s="121"/>
      <c r="J58" s="121"/>
      <c r="K58" s="108"/>
      <c r="L58" s="121"/>
      <c r="M58" s="121"/>
      <c r="N58" s="121"/>
      <c r="O58" s="125">
        <f t="shared" si="3"/>
        <v>0</v>
      </c>
      <c r="P58" s="125">
        <f t="shared" si="1"/>
        <v>0</v>
      </c>
      <c r="Q58" s="137">
        <f t="shared" si="2"/>
        <v>0</v>
      </c>
    </row>
    <row r="59" spans="1:17" ht="24.95" customHeight="1">
      <c r="A59" s="33">
        <v>46</v>
      </c>
      <c r="B59" s="33"/>
      <c r="C59" s="124"/>
      <c r="D59" s="33"/>
      <c r="E59" s="108"/>
      <c r="F59" s="121"/>
      <c r="G59" s="121"/>
      <c r="H59" s="121"/>
      <c r="I59" s="121"/>
      <c r="J59" s="121"/>
      <c r="K59" s="108"/>
      <c r="L59" s="121"/>
      <c r="M59" s="121"/>
      <c r="N59" s="121"/>
      <c r="O59" s="125">
        <f t="shared" si="3"/>
        <v>0</v>
      </c>
      <c r="P59" s="125">
        <f t="shared" si="1"/>
        <v>0</v>
      </c>
      <c r="Q59" s="137">
        <f t="shared" si="2"/>
        <v>0</v>
      </c>
    </row>
    <row r="60" spans="1:17" ht="24.95" customHeight="1">
      <c r="A60" s="33">
        <v>47</v>
      </c>
      <c r="B60" s="33"/>
      <c r="C60" s="124"/>
      <c r="D60" s="33"/>
      <c r="E60" s="108"/>
      <c r="F60" s="121"/>
      <c r="G60" s="121"/>
      <c r="H60" s="121"/>
      <c r="I60" s="121"/>
      <c r="J60" s="121"/>
      <c r="K60" s="108"/>
      <c r="L60" s="121"/>
      <c r="M60" s="121"/>
      <c r="N60" s="121"/>
      <c r="O60" s="125">
        <f t="shared" si="3"/>
        <v>0</v>
      </c>
      <c r="P60" s="125">
        <f t="shared" si="1"/>
        <v>0</v>
      </c>
      <c r="Q60" s="137">
        <f t="shared" si="2"/>
        <v>0</v>
      </c>
    </row>
    <row r="61" spans="1:17" ht="24.95" customHeight="1">
      <c r="A61" s="33">
        <v>48</v>
      </c>
      <c r="B61" s="33"/>
      <c r="C61" s="124"/>
      <c r="D61" s="33"/>
      <c r="E61" s="108"/>
      <c r="F61" s="121"/>
      <c r="G61" s="121"/>
      <c r="H61" s="121"/>
      <c r="I61" s="121"/>
      <c r="J61" s="121"/>
      <c r="K61" s="108"/>
      <c r="L61" s="121"/>
      <c r="M61" s="121"/>
      <c r="N61" s="121"/>
      <c r="O61" s="125">
        <f t="shared" si="3"/>
        <v>0</v>
      </c>
      <c r="P61" s="125">
        <f t="shared" si="1"/>
        <v>0</v>
      </c>
      <c r="Q61" s="137">
        <f t="shared" si="2"/>
        <v>0</v>
      </c>
    </row>
    <row r="62" spans="1:17" ht="24.95" customHeight="1">
      <c r="A62" s="33">
        <v>49</v>
      </c>
      <c r="B62" s="33"/>
      <c r="C62" s="124"/>
      <c r="D62" s="33"/>
      <c r="E62" s="108"/>
      <c r="F62" s="121"/>
      <c r="G62" s="121"/>
      <c r="H62" s="121"/>
      <c r="I62" s="121"/>
      <c r="J62" s="121"/>
      <c r="K62" s="108"/>
      <c r="L62" s="121"/>
      <c r="M62" s="121"/>
      <c r="N62" s="121"/>
      <c r="O62" s="125">
        <f t="shared" si="3"/>
        <v>0</v>
      </c>
      <c r="P62" s="125">
        <f t="shared" si="1"/>
        <v>0</v>
      </c>
      <c r="Q62" s="137">
        <f t="shared" si="2"/>
        <v>0</v>
      </c>
    </row>
    <row r="63" spans="1:17" ht="24.95" customHeight="1">
      <c r="A63" s="33">
        <v>50</v>
      </c>
      <c r="B63" s="33"/>
      <c r="C63" s="124"/>
      <c r="D63" s="33"/>
      <c r="E63" s="108"/>
      <c r="F63" s="121"/>
      <c r="G63" s="121"/>
      <c r="H63" s="121"/>
      <c r="I63" s="121"/>
      <c r="J63" s="121"/>
      <c r="K63" s="108"/>
      <c r="L63" s="121"/>
      <c r="M63" s="121"/>
      <c r="N63" s="121"/>
      <c r="O63" s="125">
        <f t="shared" si="3"/>
        <v>0</v>
      </c>
      <c r="P63" s="125">
        <f t="shared" si="1"/>
        <v>0</v>
      </c>
      <c r="Q63" s="137">
        <f t="shared" si="2"/>
        <v>0</v>
      </c>
    </row>
    <row r="64" spans="1:17" ht="24.95" customHeight="1">
      <c r="A64" s="33">
        <v>51</v>
      </c>
      <c r="B64" s="33"/>
      <c r="C64" s="124"/>
      <c r="D64" s="33"/>
      <c r="E64" s="108"/>
      <c r="F64" s="121"/>
      <c r="G64" s="121"/>
      <c r="H64" s="121"/>
      <c r="I64" s="121"/>
      <c r="J64" s="121"/>
      <c r="K64" s="108"/>
      <c r="L64" s="121"/>
      <c r="M64" s="121"/>
      <c r="N64" s="121"/>
      <c r="O64" s="125">
        <f t="shared" si="3"/>
        <v>0</v>
      </c>
      <c r="P64" s="125">
        <f t="shared" si="1"/>
        <v>0</v>
      </c>
      <c r="Q64" s="137">
        <f t="shared" si="2"/>
        <v>0</v>
      </c>
    </row>
    <row r="65" spans="1:17" ht="24.95" customHeight="1">
      <c r="A65" s="33">
        <v>52</v>
      </c>
      <c r="B65" s="33"/>
      <c r="C65" s="124"/>
      <c r="D65" s="33"/>
      <c r="E65" s="108"/>
      <c r="F65" s="121"/>
      <c r="G65" s="121"/>
      <c r="H65" s="121"/>
      <c r="I65" s="121"/>
      <c r="J65" s="121"/>
      <c r="K65" s="108"/>
      <c r="L65" s="121"/>
      <c r="M65" s="121"/>
      <c r="N65" s="121"/>
      <c r="O65" s="125">
        <f t="shared" si="3"/>
        <v>0</v>
      </c>
      <c r="P65" s="125">
        <f t="shared" si="1"/>
        <v>0</v>
      </c>
      <c r="Q65" s="137">
        <f t="shared" si="2"/>
        <v>0</v>
      </c>
    </row>
    <row r="66" spans="1:17" ht="24.95" customHeight="1">
      <c r="A66" s="33">
        <v>53</v>
      </c>
      <c r="B66" s="33"/>
      <c r="C66" s="124"/>
      <c r="D66" s="33"/>
      <c r="E66" s="108"/>
      <c r="F66" s="121"/>
      <c r="G66" s="121"/>
      <c r="H66" s="121"/>
      <c r="I66" s="121"/>
      <c r="J66" s="121"/>
      <c r="K66" s="108"/>
      <c r="L66" s="121"/>
      <c r="M66" s="121"/>
      <c r="N66" s="121"/>
      <c r="O66" s="125">
        <f t="shared" si="3"/>
        <v>0</v>
      </c>
      <c r="P66" s="125">
        <f t="shared" si="1"/>
        <v>0</v>
      </c>
      <c r="Q66" s="137">
        <f t="shared" si="2"/>
        <v>0</v>
      </c>
    </row>
    <row r="67" spans="1:17" ht="24.95" customHeight="1">
      <c r="A67" s="33">
        <v>54</v>
      </c>
      <c r="B67" s="33"/>
      <c r="C67" s="124"/>
      <c r="D67" s="33"/>
      <c r="E67" s="108"/>
      <c r="F67" s="121"/>
      <c r="G67" s="121"/>
      <c r="H67" s="121"/>
      <c r="I67" s="121"/>
      <c r="J67" s="121"/>
      <c r="K67" s="108"/>
      <c r="L67" s="121"/>
      <c r="M67" s="121"/>
      <c r="N67" s="121"/>
      <c r="O67" s="125">
        <f t="shared" si="3"/>
        <v>0</v>
      </c>
      <c r="P67" s="125">
        <f t="shared" si="1"/>
        <v>0</v>
      </c>
      <c r="Q67" s="137">
        <f t="shared" si="2"/>
        <v>0</v>
      </c>
    </row>
    <row r="68" spans="1:17" ht="24.95" customHeight="1">
      <c r="A68" s="33">
        <v>55</v>
      </c>
      <c r="B68" s="33"/>
      <c r="C68" s="124"/>
      <c r="D68" s="33"/>
      <c r="E68" s="140"/>
      <c r="F68" s="121"/>
      <c r="G68" s="121"/>
      <c r="H68" s="121"/>
      <c r="I68" s="121"/>
      <c r="J68" s="121"/>
      <c r="K68" s="108"/>
      <c r="L68" s="121"/>
      <c r="M68" s="121"/>
      <c r="N68" s="121"/>
      <c r="O68" s="125">
        <f t="shared" si="3"/>
        <v>0</v>
      </c>
      <c r="P68" s="125">
        <f t="shared" si="1"/>
        <v>0</v>
      </c>
      <c r="Q68" s="137">
        <f t="shared" si="2"/>
        <v>0</v>
      </c>
    </row>
    <row r="69" spans="1:17" ht="24.95" customHeight="1">
      <c r="A69" s="33">
        <v>56</v>
      </c>
      <c r="B69" s="33"/>
      <c r="C69" s="124"/>
      <c r="D69" s="33"/>
      <c r="E69" s="108"/>
      <c r="F69" s="121"/>
      <c r="G69" s="121"/>
      <c r="H69" s="121"/>
      <c r="I69" s="121"/>
      <c r="J69" s="121"/>
      <c r="K69" s="108"/>
      <c r="L69" s="121"/>
      <c r="M69" s="121"/>
      <c r="N69" s="121"/>
      <c r="O69" s="125">
        <f t="shared" si="3"/>
        <v>0</v>
      </c>
      <c r="P69" s="125">
        <f t="shared" si="1"/>
        <v>0</v>
      </c>
      <c r="Q69" s="137">
        <f t="shared" si="2"/>
        <v>0</v>
      </c>
    </row>
    <row r="70" spans="1:17" ht="24.95" customHeight="1">
      <c r="A70" s="33">
        <v>57</v>
      </c>
      <c r="B70" s="23"/>
      <c r="C70" s="24"/>
      <c r="D70" s="33"/>
      <c r="E70" s="108"/>
      <c r="F70" s="121"/>
      <c r="G70" s="121"/>
      <c r="H70" s="121"/>
      <c r="I70" s="121"/>
      <c r="J70" s="121"/>
      <c r="K70" s="108"/>
      <c r="L70" s="121"/>
      <c r="M70" s="121"/>
      <c r="N70" s="121"/>
      <c r="O70" s="125">
        <f t="shared" si="3"/>
        <v>0</v>
      </c>
      <c r="P70" s="125">
        <f t="shared" si="1"/>
        <v>0</v>
      </c>
      <c r="Q70" s="137">
        <f t="shared" si="2"/>
        <v>0</v>
      </c>
    </row>
    <row r="71" spans="1:17" ht="24.95" customHeight="1">
      <c r="A71" s="33">
        <v>58</v>
      </c>
      <c r="B71" s="23"/>
      <c r="C71" s="24"/>
      <c r="D71" s="33"/>
      <c r="E71" s="108"/>
      <c r="F71" s="121"/>
      <c r="G71" s="121"/>
      <c r="H71" s="121"/>
      <c r="I71" s="121"/>
      <c r="J71" s="121"/>
      <c r="K71" s="108"/>
      <c r="L71" s="121"/>
      <c r="M71" s="121"/>
      <c r="N71" s="121"/>
      <c r="O71" s="125">
        <f t="shared" si="3"/>
        <v>0</v>
      </c>
      <c r="P71" s="125">
        <f t="shared" si="1"/>
        <v>0</v>
      </c>
      <c r="Q71" s="137">
        <f t="shared" si="2"/>
        <v>0</v>
      </c>
    </row>
    <row r="72" spans="1:17" ht="24.95" customHeight="1">
      <c r="A72" s="33">
        <v>59</v>
      </c>
      <c r="B72" s="23"/>
      <c r="C72" s="24"/>
      <c r="D72" s="33"/>
      <c r="E72" s="108"/>
      <c r="F72" s="121"/>
      <c r="G72" s="121"/>
      <c r="H72" s="121"/>
      <c r="I72" s="121"/>
      <c r="J72" s="121"/>
      <c r="K72" s="108"/>
      <c r="L72" s="121"/>
      <c r="M72" s="121"/>
      <c r="N72" s="121"/>
      <c r="O72" s="125">
        <f t="shared" si="3"/>
        <v>0</v>
      </c>
      <c r="P72" s="125">
        <f t="shared" si="1"/>
        <v>0</v>
      </c>
      <c r="Q72" s="137">
        <f t="shared" si="2"/>
        <v>0</v>
      </c>
    </row>
    <row r="73" spans="1:17" ht="24.95" customHeight="1">
      <c r="A73" s="33">
        <v>60</v>
      </c>
      <c r="B73" s="23"/>
      <c r="C73" s="24"/>
      <c r="D73" s="33"/>
      <c r="E73" s="108"/>
      <c r="F73" s="121"/>
      <c r="G73" s="121"/>
      <c r="H73" s="121"/>
      <c r="I73" s="121"/>
      <c r="J73" s="121"/>
      <c r="K73" s="108"/>
      <c r="L73" s="121"/>
      <c r="M73" s="121"/>
      <c r="N73" s="121"/>
      <c r="O73" s="125">
        <f t="shared" si="3"/>
        <v>0</v>
      </c>
      <c r="P73" s="125">
        <f t="shared" si="1"/>
        <v>0</v>
      </c>
      <c r="Q73" s="137">
        <f t="shared" si="2"/>
        <v>0</v>
      </c>
    </row>
    <row r="74" spans="1:17" ht="24.95" customHeight="1">
      <c r="A74" s="33">
        <v>61</v>
      </c>
      <c r="B74" s="42"/>
      <c r="C74" s="43"/>
      <c r="D74" s="108"/>
      <c r="E74" s="108"/>
      <c r="F74" s="121"/>
      <c r="G74" s="121"/>
      <c r="H74" s="121"/>
      <c r="I74" s="121"/>
      <c r="J74" s="121"/>
      <c r="K74" s="108"/>
      <c r="L74" s="121"/>
      <c r="M74" s="121"/>
      <c r="N74" s="121"/>
      <c r="O74" s="125">
        <f t="shared" si="3"/>
        <v>0</v>
      </c>
      <c r="P74" s="125">
        <f t="shared" si="1"/>
        <v>0</v>
      </c>
      <c r="Q74" s="137">
        <f t="shared" si="2"/>
        <v>0</v>
      </c>
    </row>
    <row r="75" spans="1:17" ht="24.95" customHeight="1">
      <c r="A75" s="33">
        <v>62</v>
      </c>
      <c r="B75" s="42"/>
      <c r="C75" s="43"/>
      <c r="D75" s="108"/>
      <c r="E75" s="108"/>
      <c r="F75" s="121"/>
      <c r="G75" s="121"/>
      <c r="H75" s="121"/>
      <c r="I75" s="121"/>
      <c r="J75" s="121"/>
      <c r="K75" s="108"/>
      <c r="L75" s="121"/>
      <c r="M75" s="121"/>
      <c r="N75" s="121"/>
      <c r="O75" s="125">
        <f t="shared" si="3"/>
        <v>0</v>
      </c>
      <c r="P75" s="125">
        <f t="shared" si="1"/>
        <v>0</v>
      </c>
      <c r="Q75" s="137">
        <f t="shared" si="2"/>
        <v>0</v>
      </c>
    </row>
    <row r="76" spans="1:17" ht="24.95" customHeight="1">
      <c r="A76" s="33">
        <v>63</v>
      </c>
      <c r="B76" s="42"/>
      <c r="C76" s="43"/>
      <c r="D76" s="108"/>
      <c r="E76" s="108"/>
      <c r="F76" s="121"/>
      <c r="G76" s="121"/>
      <c r="H76" s="121"/>
      <c r="I76" s="121"/>
      <c r="J76" s="121"/>
      <c r="K76" s="108"/>
      <c r="L76" s="121"/>
      <c r="M76" s="121"/>
      <c r="N76" s="121"/>
      <c r="O76" s="125">
        <f t="shared" si="3"/>
        <v>0</v>
      </c>
      <c r="P76" s="125">
        <f t="shared" si="1"/>
        <v>0</v>
      </c>
      <c r="Q76" s="137">
        <f t="shared" si="2"/>
        <v>0</v>
      </c>
    </row>
    <row r="77" spans="1:17" ht="24.95" customHeight="1">
      <c r="A77" s="33">
        <v>64</v>
      </c>
      <c r="B77" s="42"/>
      <c r="C77" s="43"/>
      <c r="D77" s="108"/>
      <c r="E77" s="108"/>
      <c r="F77" s="121"/>
      <c r="G77" s="121"/>
      <c r="H77" s="121"/>
      <c r="I77" s="121"/>
      <c r="J77" s="121"/>
      <c r="K77" s="108"/>
      <c r="L77" s="121"/>
      <c r="M77" s="121"/>
      <c r="N77" s="121"/>
      <c r="O77" s="125">
        <f t="shared" ref="O77:O88" si="4">SUM(E77:N77)</f>
        <v>0</v>
      </c>
      <c r="P77" s="125">
        <f t="shared" si="1"/>
        <v>0</v>
      </c>
      <c r="Q77" s="137">
        <f t="shared" si="2"/>
        <v>0</v>
      </c>
    </row>
    <row r="78" spans="1:17" ht="24.95" customHeight="1">
      <c r="A78" s="33">
        <v>65</v>
      </c>
      <c r="B78" s="42"/>
      <c r="C78" s="43"/>
      <c r="D78" s="108"/>
      <c r="E78" s="108"/>
      <c r="F78" s="121"/>
      <c r="G78" s="121"/>
      <c r="H78" s="121"/>
      <c r="I78" s="121"/>
      <c r="J78" s="121"/>
      <c r="K78" s="108"/>
      <c r="L78" s="121"/>
      <c r="M78" s="121"/>
      <c r="N78" s="121"/>
      <c r="O78" s="125">
        <f t="shared" si="4"/>
        <v>0</v>
      </c>
      <c r="P78" s="125">
        <f t="shared" si="1"/>
        <v>0</v>
      </c>
      <c r="Q78" s="137">
        <f t="shared" si="2"/>
        <v>0</v>
      </c>
    </row>
    <row r="79" spans="1:17" ht="24.95" customHeight="1">
      <c r="A79" s="33">
        <v>66</v>
      </c>
      <c r="B79" s="42"/>
      <c r="C79" s="43"/>
      <c r="D79" s="108"/>
      <c r="E79" s="108"/>
      <c r="F79" s="121"/>
      <c r="G79" s="121"/>
      <c r="H79" s="121"/>
      <c r="I79" s="121"/>
      <c r="J79" s="121"/>
      <c r="K79" s="108"/>
      <c r="L79" s="121"/>
      <c r="M79" s="121"/>
      <c r="N79" s="121"/>
      <c r="O79" s="125">
        <f t="shared" si="4"/>
        <v>0</v>
      </c>
      <c r="P79" s="125">
        <f t="shared" ref="P79:P88" si="5">O79*10/100</f>
        <v>0</v>
      </c>
      <c r="Q79" s="137">
        <f t="shared" ref="Q79:Q88" si="6">+P79*(100/15)</f>
        <v>0</v>
      </c>
    </row>
    <row r="80" spans="1:17" ht="24.95" customHeight="1">
      <c r="A80" s="33">
        <v>67</v>
      </c>
      <c r="B80" s="42"/>
      <c r="C80" s="43"/>
      <c r="D80" s="108"/>
      <c r="E80" s="108"/>
      <c r="F80" s="121"/>
      <c r="G80" s="121"/>
      <c r="H80" s="121"/>
      <c r="I80" s="121"/>
      <c r="J80" s="121"/>
      <c r="K80" s="108"/>
      <c r="L80" s="121"/>
      <c r="M80" s="121"/>
      <c r="N80" s="121"/>
      <c r="O80" s="125">
        <f t="shared" si="4"/>
        <v>0</v>
      </c>
      <c r="P80" s="125">
        <f t="shared" si="5"/>
        <v>0</v>
      </c>
      <c r="Q80" s="137">
        <f t="shared" si="6"/>
        <v>0</v>
      </c>
    </row>
    <row r="81" spans="1:17" ht="24.95" customHeight="1">
      <c r="A81" s="33">
        <v>68</v>
      </c>
      <c r="B81" s="138"/>
      <c r="C81" s="139"/>
      <c r="D81" s="108"/>
      <c r="E81" s="108"/>
      <c r="F81" s="121"/>
      <c r="G81" s="121"/>
      <c r="H81" s="121"/>
      <c r="I81" s="121"/>
      <c r="J81" s="121"/>
      <c r="K81" s="108"/>
      <c r="L81" s="121"/>
      <c r="M81" s="121"/>
      <c r="N81" s="121"/>
      <c r="O81" s="125">
        <f t="shared" si="4"/>
        <v>0</v>
      </c>
      <c r="P81" s="125">
        <f t="shared" si="5"/>
        <v>0</v>
      </c>
      <c r="Q81" s="137">
        <f t="shared" si="6"/>
        <v>0</v>
      </c>
    </row>
    <row r="82" spans="1:17" ht="24.95" customHeight="1">
      <c r="A82" s="33">
        <v>69</v>
      </c>
      <c r="B82" s="138"/>
      <c r="C82" s="139"/>
      <c r="D82" s="108"/>
      <c r="E82" s="108"/>
      <c r="F82" s="121"/>
      <c r="G82" s="121"/>
      <c r="H82" s="121"/>
      <c r="I82" s="121"/>
      <c r="J82" s="121"/>
      <c r="K82" s="108"/>
      <c r="L82" s="121"/>
      <c r="M82" s="121"/>
      <c r="N82" s="121"/>
      <c r="O82" s="125">
        <f t="shared" si="4"/>
        <v>0</v>
      </c>
      <c r="P82" s="125">
        <f t="shared" si="5"/>
        <v>0</v>
      </c>
      <c r="Q82" s="137">
        <f t="shared" si="6"/>
        <v>0</v>
      </c>
    </row>
    <row r="83" spans="1:17" ht="24.95" customHeight="1">
      <c r="A83" s="33">
        <v>70</v>
      </c>
      <c r="B83" s="138"/>
      <c r="C83" s="139"/>
      <c r="D83" s="108"/>
      <c r="E83" s="108"/>
      <c r="F83" s="121"/>
      <c r="G83" s="121"/>
      <c r="H83" s="121"/>
      <c r="I83" s="121"/>
      <c r="J83" s="121"/>
      <c r="K83" s="108"/>
      <c r="L83" s="121"/>
      <c r="M83" s="121"/>
      <c r="N83" s="121"/>
      <c r="O83" s="125">
        <f t="shared" si="4"/>
        <v>0</v>
      </c>
      <c r="P83" s="125">
        <f t="shared" si="5"/>
        <v>0</v>
      </c>
      <c r="Q83" s="137">
        <f t="shared" si="6"/>
        <v>0</v>
      </c>
    </row>
    <row r="84" spans="1:17" ht="24.95" customHeight="1">
      <c r="A84" s="33">
        <v>71</v>
      </c>
      <c r="B84" s="138"/>
      <c r="C84" s="139"/>
      <c r="D84" s="108"/>
      <c r="E84" s="108"/>
      <c r="F84" s="121"/>
      <c r="G84" s="121"/>
      <c r="H84" s="121"/>
      <c r="I84" s="121"/>
      <c r="J84" s="121"/>
      <c r="K84" s="108"/>
      <c r="L84" s="121"/>
      <c r="M84" s="121"/>
      <c r="N84" s="121"/>
      <c r="O84" s="125">
        <f t="shared" si="4"/>
        <v>0</v>
      </c>
      <c r="P84" s="125">
        <f t="shared" si="5"/>
        <v>0</v>
      </c>
      <c r="Q84" s="137">
        <f t="shared" si="6"/>
        <v>0</v>
      </c>
    </row>
    <row r="85" spans="1:17" ht="24.95" customHeight="1">
      <c r="A85" s="33">
        <v>72</v>
      </c>
      <c r="B85" s="138"/>
      <c r="C85" s="139"/>
      <c r="D85" s="108"/>
      <c r="E85" s="108"/>
      <c r="F85" s="121"/>
      <c r="G85" s="121"/>
      <c r="H85" s="121"/>
      <c r="I85" s="121"/>
      <c r="J85" s="121"/>
      <c r="K85" s="108"/>
      <c r="L85" s="121"/>
      <c r="M85" s="121"/>
      <c r="N85" s="121"/>
      <c r="O85" s="125">
        <f t="shared" si="4"/>
        <v>0</v>
      </c>
      <c r="P85" s="125">
        <f t="shared" si="5"/>
        <v>0</v>
      </c>
      <c r="Q85" s="137">
        <f t="shared" si="6"/>
        <v>0</v>
      </c>
    </row>
    <row r="86" spans="1:17" ht="24.95" customHeight="1">
      <c r="A86" s="33">
        <v>73</v>
      </c>
      <c r="B86" s="138"/>
      <c r="C86" s="139"/>
      <c r="D86" s="108"/>
      <c r="E86" s="108"/>
      <c r="F86" s="121"/>
      <c r="G86" s="121"/>
      <c r="H86" s="121"/>
      <c r="I86" s="121"/>
      <c r="J86" s="121"/>
      <c r="K86" s="108"/>
      <c r="L86" s="121"/>
      <c r="M86" s="121"/>
      <c r="N86" s="121"/>
      <c r="O86" s="125">
        <f t="shared" si="4"/>
        <v>0</v>
      </c>
      <c r="P86" s="125">
        <f t="shared" si="5"/>
        <v>0</v>
      </c>
      <c r="Q86" s="137">
        <f t="shared" si="6"/>
        <v>0</v>
      </c>
    </row>
    <row r="87" spans="1:17" ht="24.95" customHeight="1">
      <c r="A87" s="33">
        <v>74</v>
      </c>
      <c r="B87" s="138"/>
      <c r="C87" s="139"/>
      <c r="D87" s="108"/>
      <c r="E87" s="108"/>
      <c r="F87" s="121"/>
      <c r="G87" s="121"/>
      <c r="H87" s="121"/>
      <c r="I87" s="121"/>
      <c r="J87" s="121"/>
      <c r="K87" s="108"/>
      <c r="L87" s="121"/>
      <c r="M87" s="121"/>
      <c r="N87" s="121"/>
      <c r="O87" s="125">
        <f t="shared" si="4"/>
        <v>0</v>
      </c>
      <c r="P87" s="125">
        <f t="shared" si="5"/>
        <v>0</v>
      </c>
      <c r="Q87" s="137">
        <f t="shared" si="6"/>
        <v>0</v>
      </c>
    </row>
    <row r="88" spans="1:17" ht="24.95" customHeight="1">
      <c r="A88" s="33">
        <v>75</v>
      </c>
      <c r="B88" s="138"/>
      <c r="C88" s="139"/>
      <c r="D88" s="108"/>
      <c r="E88" s="108"/>
      <c r="F88" s="121"/>
      <c r="G88" s="121"/>
      <c r="H88" s="121"/>
      <c r="I88" s="121"/>
      <c r="J88" s="121"/>
      <c r="K88" s="108"/>
      <c r="L88" s="121"/>
      <c r="M88" s="121"/>
      <c r="N88" s="121"/>
      <c r="O88" s="125">
        <f t="shared" si="4"/>
        <v>0</v>
      </c>
      <c r="P88" s="125">
        <f t="shared" si="5"/>
        <v>0</v>
      </c>
      <c r="Q88" s="137">
        <f t="shared" si="6"/>
        <v>0</v>
      </c>
    </row>
    <row r="89" spans="1:17" ht="36" customHeight="1"/>
    <row r="90" spans="1:17" ht="36" customHeight="1"/>
    <row r="91" spans="1:17" ht="36" customHeight="1"/>
    <row r="92" spans="1:17" ht="36" customHeight="1"/>
    <row r="93" spans="1:17" ht="36" customHeight="1"/>
    <row r="94" spans="1:17" ht="36" customHeight="1"/>
    <row r="95" spans="1:17" ht="36" customHeight="1"/>
    <row r="96" spans="1:17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</sheetData>
  <mergeCells count="23">
    <mergeCell ref="A2:O2"/>
    <mergeCell ref="A3:N3"/>
    <mergeCell ref="H10:H11"/>
    <mergeCell ref="N10:N11"/>
    <mergeCell ref="E9:N9"/>
    <mergeCell ref="L6:Q7"/>
    <mergeCell ref="Q11:Q12"/>
    <mergeCell ref="B1:P1"/>
    <mergeCell ref="A10:A13"/>
    <mergeCell ref="B10:B13"/>
    <mergeCell ref="C10:C13"/>
    <mergeCell ref="D10:D13"/>
    <mergeCell ref="E10:E11"/>
    <mergeCell ref="F10:F11"/>
    <mergeCell ref="G10:G11"/>
    <mergeCell ref="P10:P12"/>
    <mergeCell ref="O10:O12"/>
    <mergeCell ref="I10:I11"/>
    <mergeCell ref="J10:J11"/>
    <mergeCell ref="K10:K11"/>
    <mergeCell ref="L10:L11"/>
    <mergeCell ref="M10:M11"/>
    <mergeCell ref="L4:Q5"/>
  </mergeCells>
  <printOptions horizontalCentered="1"/>
  <pageMargins left="0.17" right="0.27" top="0.28000000000000003" bottom="0.22" header="0.2" footer="0.19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8"/>
  <sheetViews>
    <sheetView zoomScale="70" zoomScaleNormal="70" workbookViewId="0">
      <selection activeCell="P11" sqref="P11"/>
    </sheetView>
  </sheetViews>
  <sheetFormatPr defaultColWidth="8.875" defaultRowHeight="20.25"/>
  <cols>
    <col min="1" max="1" width="6.375" style="187" customWidth="1"/>
    <col min="2" max="2" width="14" style="187" customWidth="1"/>
    <col min="3" max="3" width="28.625" style="203" customWidth="1"/>
    <col min="4" max="4" width="8.875" style="204"/>
    <col min="5" max="5" width="9.625" style="204" customWidth="1"/>
    <col min="6" max="7" width="10.125" style="189" customWidth="1"/>
    <col min="8" max="11" width="10.375" style="189" customWidth="1"/>
    <col min="12" max="12" width="11.5" style="203" customWidth="1"/>
    <col min="13" max="16384" width="8.875" style="189"/>
  </cols>
  <sheetData>
    <row r="1" spans="1:12" ht="35.25">
      <c r="A1" s="212" t="s">
        <v>98</v>
      </c>
    </row>
    <row r="2" spans="1:12" ht="30.75" customHeight="1">
      <c r="A2" s="213" t="s">
        <v>90</v>
      </c>
      <c r="B2" s="208"/>
      <c r="C2" s="208"/>
      <c r="D2" s="208"/>
      <c r="E2" s="208"/>
      <c r="F2" s="208"/>
      <c r="G2" s="207"/>
      <c r="H2" s="207"/>
    </row>
    <row r="3" spans="1:12" ht="46.5" customHeight="1">
      <c r="A3" s="267" t="s">
        <v>1</v>
      </c>
      <c r="B3" s="267" t="s">
        <v>2</v>
      </c>
      <c r="C3" s="267" t="s">
        <v>16</v>
      </c>
      <c r="D3" s="269" t="s">
        <v>91</v>
      </c>
      <c r="E3" s="269"/>
      <c r="F3" s="269"/>
      <c r="G3" s="269"/>
      <c r="H3" s="269"/>
      <c r="I3" s="269"/>
      <c r="J3" s="269"/>
      <c r="K3" s="269"/>
      <c r="L3" s="269"/>
    </row>
    <row r="4" spans="1:12">
      <c r="A4" s="268"/>
      <c r="B4" s="268"/>
      <c r="C4" s="268"/>
      <c r="D4" s="209" t="s">
        <v>83</v>
      </c>
      <c r="E4" s="210" t="s">
        <v>84</v>
      </c>
      <c r="F4" s="210" t="s">
        <v>85</v>
      </c>
      <c r="G4" s="210" t="s">
        <v>86</v>
      </c>
      <c r="H4" s="210" t="s">
        <v>87</v>
      </c>
      <c r="I4" s="210" t="s">
        <v>88</v>
      </c>
      <c r="J4" s="210" t="s">
        <v>89</v>
      </c>
      <c r="K4" s="206" t="s">
        <v>5</v>
      </c>
      <c r="L4" s="205">
        <v>20</v>
      </c>
    </row>
    <row r="5" spans="1:12">
      <c r="A5" s="191"/>
      <c r="B5" s="191"/>
      <c r="C5" s="192"/>
      <c r="D5" s="190"/>
      <c r="E5" s="190"/>
      <c r="F5" s="193"/>
      <c r="G5" s="193"/>
      <c r="H5" s="193"/>
      <c r="I5" s="193"/>
      <c r="J5" s="193"/>
      <c r="K5" s="193"/>
      <c r="L5" s="194"/>
    </row>
    <row r="6" spans="1:12" ht="24" customHeight="1">
      <c r="A6" s="191"/>
      <c r="B6" s="191"/>
      <c r="C6" s="192"/>
      <c r="D6" s="190"/>
      <c r="E6" s="190"/>
      <c r="F6" s="193"/>
      <c r="G6" s="193"/>
      <c r="H6" s="193"/>
      <c r="I6" s="193"/>
      <c r="J6" s="193"/>
      <c r="K6" s="193"/>
      <c r="L6" s="195"/>
    </row>
    <row r="7" spans="1:12" ht="24" customHeight="1">
      <c r="A7" s="191"/>
      <c r="B7" s="191"/>
      <c r="C7" s="192"/>
      <c r="D7" s="190"/>
      <c r="E7" s="190"/>
      <c r="F7" s="193"/>
      <c r="G7" s="193"/>
      <c r="H7" s="193"/>
      <c r="I7" s="193"/>
      <c r="J7" s="193"/>
      <c r="K7" s="193"/>
      <c r="L7" s="195"/>
    </row>
    <row r="8" spans="1:12">
      <c r="A8" s="191"/>
      <c r="B8" s="191"/>
      <c r="C8" s="192"/>
      <c r="D8" s="190"/>
      <c r="E8" s="190"/>
      <c r="F8" s="193"/>
      <c r="G8" s="193"/>
      <c r="H8" s="193"/>
      <c r="I8" s="193"/>
      <c r="J8" s="193"/>
      <c r="K8" s="193"/>
      <c r="L8" s="195"/>
    </row>
    <row r="9" spans="1:12">
      <c r="A9" s="191"/>
      <c r="B9" s="191"/>
      <c r="C9" s="192"/>
      <c r="D9" s="190"/>
      <c r="E9" s="190"/>
      <c r="F9" s="193"/>
      <c r="G9" s="193"/>
      <c r="H9" s="193"/>
      <c r="I9" s="193"/>
      <c r="J9" s="193"/>
      <c r="K9" s="193"/>
      <c r="L9" s="195"/>
    </row>
    <row r="10" spans="1:12">
      <c r="A10" s="191"/>
      <c r="B10" s="191"/>
      <c r="C10" s="192"/>
      <c r="D10" s="190"/>
      <c r="E10" s="190"/>
      <c r="F10" s="193"/>
      <c r="G10" s="193"/>
      <c r="H10" s="193"/>
      <c r="I10" s="193"/>
      <c r="J10" s="193"/>
      <c r="K10" s="193"/>
      <c r="L10" s="195"/>
    </row>
    <row r="11" spans="1:12">
      <c r="A11" s="191"/>
      <c r="B11" s="191"/>
      <c r="C11" s="192"/>
      <c r="D11" s="190"/>
      <c r="E11" s="190"/>
      <c r="F11" s="193"/>
      <c r="G11" s="193"/>
      <c r="H11" s="193"/>
      <c r="I11" s="193"/>
      <c r="J11" s="193"/>
      <c r="K11" s="193"/>
      <c r="L11" s="195"/>
    </row>
    <row r="12" spans="1:12">
      <c r="A12" s="191"/>
      <c r="B12" s="191"/>
      <c r="C12" s="192"/>
      <c r="D12" s="190"/>
      <c r="E12" s="190"/>
      <c r="F12" s="193"/>
      <c r="G12" s="193"/>
      <c r="H12" s="193"/>
      <c r="I12" s="193"/>
      <c r="J12" s="193"/>
      <c r="K12" s="193"/>
      <c r="L12" s="195"/>
    </row>
    <row r="13" spans="1:12">
      <c r="A13" s="191"/>
      <c r="B13" s="191"/>
      <c r="C13" s="192"/>
      <c r="D13" s="190"/>
      <c r="E13" s="190"/>
      <c r="F13" s="193"/>
      <c r="G13" s="193"/>
      <c r="H13" s="193"/>
      <c r="I13" s="193"/>
      <c r="J13" s="193"/>
      <c r="K13" s="193"/>
      <c r="L13" s="195"/>
    </row>
    <row r="14" spans="1:12">
      <c r="A14" s="191"/>
      <c r="B14" s="191"/>
      <c r="C14" s="192"/>
      <c r="D14" s="190"/>
      <c r="E14" s="190"/>
      <c r="F14" s="193"/>
      <c r="G14" s="193"/>
      <c r="H14" s="193"/>
      <c r="I14" s="193"/>
      <c r="J14" s="193"/>
      <c r="K14" s="193"/>
      <c r="L14" s="195"/>
    </row>
    <row r="15" spans="1:12">
      <c r="A15" s="191"/>
      <c r="B15" s="191"/>
      <c r="C15" s="192"/>
      <c r="D15" s="190"/>
      <c r="E15" s="190"/>
      <c r="F15" s="193"/>
      <c r="G15" s="193"/>
      <c r="H15" s="193"/>
      <c r="I15" s="193"/>
      <c r="J15" s="193"/>
      <c r="K15" s="193"/>
      <c r="L15" s="195"/>
    </row>
    <row r="16" spans="1:12">
      <c r="A16" s="191"/>
      <c r="B16" s="191"/>
      <c r="C16" s="192"/>
      <c r="D16" s="190"/>
      <c r="E16" s="190"/>
      <c r="F16" s="193"/>
      <c r="G16" s="193"/>
      <c r="H16" s="193"/>
      <c r="I16" s="193"/>
      <c r="J16" s="193"/>
      <c r="K16" s="193"/>
      <c r="L16" s="195"/>
    </row>
    <row r="17" spans="1:12">
      <c r="A17" s="191"/>
      <c r="B17" s="191"/>
      <c r="C17" s="192"/>
      <c r="D17" s="190"/>
      <c r="E17" s="190"/>
      <c r="F17" s="193"/>
      <c r="G17" s="193"/>
      <c r="H17" s="193"/>
      <c r="I17" s="193"/>
      <c r="J17" s="193"/>
      <c r="K17" s="193"/>
      <c r="L17" s="195"/>
    </row>
    <row r="18" spans="1:12">
      <c r="A18" s="191"/>
      <c r="B18" s="191"/>
      <c r="C18" s="192"/>
      <c r="D18" s="190"/>
      <c r="E18" s="190"/>
      <c r="F18" s="193"/>
      <c r="G18" s="193"/>
      <c r="H18" s="193"/>
      <c r="I18" s="193"/>
      <c r="J18" s="193"/>
      <c r="K18" s="193"/>
      <c r="L18" s="195"/>
    </row>
    <row r="19" spans="1:12">
      <c r="A19" s="191"/>
      <c r="B19" s="191"/>
      <c r="C19" s="192"/>
      <c r="D19" s="190"/>
      <c r="E19" s="190"/>
      <c r="F19" s="193"/>
      <c r="G19" s="193"/>
      <c r="H19" s="193"/>
      <c r="I19" s="193"/>
      <c r="J19" s="193"/>
      <c r="K19" s="193"/>
      <c r="L19" s="195"/>
    </row>
    <row r="20" spans="1:12">
      <c r="A20" s="191"/>
      <c r="B20" s="191"/>
      <c r="C20" s="192"/>
      <c r="D20" s="190"/>
      <c r="E20" s="190"/>
      <c r="F20" s="193"/>
      <c r="G20" s="193"/>
      <c r="H20" s="193"/>
      <c r="I20" s="193"/>
      <c r="J20" s="193"/>
      <c r="K20" s="193"/>
      <c r="L20" s="195"/>
    </row>
    <row r="21" spans="1:12">
      <c r="A21" s="191"/>
      <c r="B21" s="191"/>
      <c r="C21" s="192"/>
      <c r="D21" s="190"/>
      <c r="E21" s="190"/>
      <c r="F21" s="193"/>
      <c r="G21" s="193"/>
      <c r="H21" s="193"/>
      <c r="I21" s="193"/>
      <c r="J21" s="193"/>
      <c r="K21" s="193"/>
      <c r="L21" s="195"/>
    </row>
    <row r="22" spans="1:12">
      <c r="A22" s="191"/>
      <c r="B22" s="191"/>
      <c r="C22" s="192"/>
      <c r="D22" s="190"/>
      <c r="E22" s="190"/>
      <c r="F22" s="193"/>
      <c r="G22" s="193"/>
      <c r="H22" s="193"/>
      <c r="I22" s="193"/>
      <c r="J22" s="193"/>
      <c r="K22" s="193"/>
      <c r="L22" s="195"/>
    </row>
    <row r="23" spans="1:12">
      <c r="A23" s="191"/>
      <c r="B23" s="191"/>
      <c r="C23" s="192"/>
      <c r="D23" s="190"/>
      <c r="E23" s="190"/>
      <c r="F23" s="193"/>
      <c r="G23" s="193"/>
      <c r="H23" s="193"/>
      <c r="I23" s="193"/>
      <c r="J23" s="193"/>
      <c r="K23" s="193"/>
      <c r="L23" s="195"/>
    </row>
    <row r="24" spans="1:12">
      <c r="A24" s="191"/>
      <c r="B24" s="191"/>
      <c r="C24" s="192"/>
      <c r="D24" s="190"/>
      <c r="E24" s="190"/>
      <c r="F24" s="193"/>
      <c r="G24" s="193"/>
      <c r="H24" s="193"/>
      <c r="I24" s="193"/>
      <c r="J24" s="193"/>
      <c r="K24" s="193"/>
      <c r="L24" s="195"/>
    </row>
    <row r="25" spans="1:12">
      <c r="A25" s="191"/>
      <c r="B25" s="191"/>
      <c r="C25" s="192"/>
      <c r="D25" s="190"/>
      <c r="E25" s="190"/>
      <c r="F25" s="193"/>
      <c r="G25" s="193"/>
      <c r="H25" s="193"/>
      <c r="I25" s="193"/>
      <c r="J25" s="193"/>
      <c r="K25" s="193"/>
      <c r="L25" s="195"/>
    </row>
    <row r="26" spans="1:12">
      <c r="A26" s="191"/>
      <c r="B26" s="191"/>
      <c r="C26" s="192"/>
      <c r="D26" s="190"/>
      <c r="E26" s="190"/>
      <c r="F26" s="193"/>
      <c r="G26" s="193"/>
      <c r="H26" s="193"/>
      <c r="I26" s="193"/>
      <c r="J26" s="193"/>
      <c r="K26" s="193"/>
      <c r="L26" s="195"/>
    </row>
    <row r="27" spans="1:12">
      <c r="A27" s="191"/>
      <c r="B27" s="191"/>
      <c r="C27" s="192"/>
      <c r="D27" s="190"/>
      <c r="E27" s="190"/>
      <c r="F27" s="193"/>
      <c r="G27" s="193"/>
      <c r="H27" s="193"/>
      <c r="I27" s="193"/>
      <c r="J27" s="193"/>
      <c r="K27" s="193"/>
      <c r="L27" s="195"/>
    </row>
    <row r="28" spans="1:12">
      <c r="A28" s="191"/>
      <c r="B28" s="191"/>
      <c r="C28" s="192"/>
      <c r="D28" s="190"/>
      <c r="E28" s="190"/>
      <c r="F28" s="193"/>
      <c r="G28" s="193"/>
      <c r="H28" s="193"/>
      <c r="I28" s="193"/>
      <c r="J28" s="193"/>
      <c r="K28" s="193"/>
      <c r="L28" s="195"/>
    </row>
    <row r="29" spans="1:12">
      <c r="A29" s="191"/>
      <c r="B29" s="191"/>
      <c r="C29" s="192"/>
      <c r="D29" s="190"/>
      <c r="E29" s="190"/>
      <c r="F29" s="193"/>
      <c r="G29" s="193"/>
      <c r="H29" s="193"/>
      <c r="I29" s="193"/>
      <c r="J29" s="193"/>
      <c r="K29" s="193"/>
      <c r="L29" s="195"/>
    </row>
    <row r="30" spans="1:12">
      <c r="A30" s="191"/>
      <c r="B30" s="191"/>
      <c r="C30" s="192"/>
      <c r="D30" s="190"/>
      <c r="E30" s="190"/>
      <c r="F30" s="193"/>
      <c r="G30" s="193"/>
      <c r="H30" s="193"/>
      <c r="I30" s="193"/>
      <c r="J30" s="193"/>
      <c r="K30" s="193"/>
      <c r="L30" s="195"/>
    </row>
    <row r="31" spans="1:12">
      <c r="A31" s="191"/>
      <c r="B31" s="191"/>
      <c r="C31" s="192"/>
      <c r="D31" s="190"/>
      <c r="E31" s="190"/>
      <c r="F31" s="193"/>
      <c r="G31" s="193"/>
      <c r="H31" s="193"/>
      <c r="I31" s="193"/>
      <c r="J31" s="193"/>
      <c r="K31" s="193"/>
      <c r="L31" s="195"/>
    </row>
    <row r="32" spans="1:12">
      <c r="A32" s="191"/>
      <c r="B32" s="191"/>
      <c r="C32" s="192"/>
      <c r="D32" s="190"/>
      <c r="E32" s="190"/>
      <c r="F32" s="193"/>
      <c r="G32" s="193"/>
      <c r="H32" s="193"/>
      <c r="I32" s="193"/>
      <c r="J32" s="193"/>
      <c r="K32" s="193"/>
      <c r="L32" s="195"/>
    </row>
    <row r="33" spans="1:12">
      <c r="A33" s="191"/>
      <c r="B33" s="191"/>
      <c r="C33" s="192"/>
      <c r="D33" s="190"/>
      <c r="E33" s="190"/>
      <c r="F33" s="193"/>
      <c r="G33" s="193"/>
      <c r="H33" s="193"/>
      <c r="I33" s="193"/>
      <c r="J33" s="193"/>
      <c r="K33" s="193"/>
      <c r="L33" s="195"/>
    </row>
    <row r="34" spans="1:12">
      <c r="A34" s="191"/>
      <c r="B34" s="191"/>
      <c r="C34" s="192"/>
      <c r="D34" s="190"/>
      <c r="E34" s="190"/>
      <c r="F34" s="193"/>
      <c r="G34" s="193"/>
      <c r="H34" s="193"/>
      <c r="I34" s="193"/>
      <c r="J34" s="193"/>
      <c r="K34" s="193"/>
      <c r="L34" s="195"/>
    </row>
    <row r="35" spans="1:12">
      <c r="A35" s="191"/>
      <c r="B35" s="191"/>
      <c r="C35" s="192"/>
      <c r="D35" s="190"/>
      <c r="E35" s="190"/>
      <c r="F35" s="193"/>
      <c r="G35" s="193"/>
      <c r="H35" s="193"/>
      <c r="I35" s="193"/>
      <c r="J35" s="193"/>
      <c r="K35" s="193"/>
      <c r="L35" s="195"/>
    </row>
    <row r="36" spans="1:12">
      <c r="A36" s="191"/>
      <c r="B36" s="191"/>
      <c r="C36" s="192"/>
      <c r="D36" s="190"/>
      <c r="E36" s="190"/>
      <c r="F36" s="193"/>
      <c r="G36" s="193"/>
      <c r="H36" s="193"/>
      <c r="I36" s="193"/>
      <c r="J36" s="193"/>
      <c r="K36" s="193"/>
      <c r="L36" s="195"/>
    </row>
    <row r="37" spans="1:12">
      <c r="A37" s="191"/>
      <c r="B37" s="191"/>
      <c r="C37" s="192"/>
      <c r="D37" s="190"/>
      <c r="E37" s="190"/>
      <c r="F37" s="193"/>
      <c r="G37" s="193"/>
      <c r="H37" s="193"/>
      <c r="I37" s="193"/>
      <c r="J37" s="193"/>
      <c r="K37" s="193"/>
      <c r="L37" s="195"/>
    </row>
    <row r="38" spans="1:12">
      <c r="A38" s="191"/>
      <c r="B38" s="191"/>
      <c r="C38" s="192"/>
      <c r="D38" s="190"/>
      <c r="E38" s="190"/>
      <c r="F38" s="193"/>
      <c r="G38" s="193"/>
      <c r="H38" s="193"/>
      <c r="I38" s="193"/>
      <c r="J38" s="193"/>
      <c r="K38" s="193"/>
      <c r="L38" s="195"/>
    </row>
    <row r="39" spans="1:12">
      <c r="A39" s="191"/>
      <c r="B39" s="191"/>
      <c r="C39" s="192"/>
      <c r="D39" s="190"/>
      <c r="E39" s="190"/>
      <c r="F39" s="193"/>
      <c r="G39" s="193"/>
      <c r="H39" s="193"/>
      <c r="I39" s="193"/>
      <c r="J39" s="193"/>
      <c r="K39" s="193"/>
      <c r="L39" s="195"/>
    </row>
    <row r="40" spans="1:12">
      <c r="A40" s="191"/>
      <c r="B40" s="191"/>
      <c r="C40" s="192"/>
      <c r="D40" s="190"/>
      <c r="E40" s="190"/>
      <c r="F40" s="193"/>
      <c r="G40" s="193"/>
      <c r="H40" s="193"/>
      <c r="I40" s="193"/>
      <c r="J40" s="193"/>
      <c r="K40" s="193"/>
      <c r="L40" s="195"/>
    </row>
    <row r="41" spans="1:12">
      <c r="A41" s="191"/>
      <c r="B41" s="191"/>
      <c r="C41" s="192"/>
      <c r="D41" s="190"/>
      <c r="E41" s="190"/>
      <c r="F41" s="193"/>
      <c r="G41" s="193"/>
      <c r="H41" s="193"/>
      <c r="I41" s="193"/>
      <c r="J41" s="193"/>
      <c r="K41" s="193"/>
      <c r="L41" s="195"/>
    </row>
    <row r="42" spans="1:12">
      <c r="A42" s="191"/>
      <c r="B42" s="191"/>
      <c r="C42" s="192"/>
      <c r="D42" s="190"/>
      <c r="E42" s="190"/>
      <c r="F42" s="193"/>
      <c r="G42" s="193"/>
      <c r="H42" s="193"/>
      <c r="I42" s="193"/>
      <c r="J42" s="193"/>
      <c r="K42" s="193"/>
      <c r="L42" s="195"/>
    </row>
    <row r="43" spans="1:12">
      <c r="A43" s="191"/>
      <c r="B43" s="191"/>
      <c r="C43" s="192"/>
      <c r="D43" s="190"/>
      <c r="E43" s="190"/>
      <c r="F43" s="193"/>
      <c r="G43" s="193"/>
      <c r="H43" s="193"/>
      <c r="I43" s="193"/>
      <c r="J43" s="193"/>
      <c r="K43" s="193"/>
      <c r="L43" s="195"/>
    </row>
    <row r="44" spans="1:12">
      <c r="A44" s="191"/>
      <c r="B44" s="191"/>
      <c r="C44" s="192"/>
      <c r="D44" s="190"/>
      <c r="E44" s="190"/>
      <c r="F44" s="193"/>
      <c r="G44" s="193"/>
      <c r="H44" s="193"/>
      <c r="I44" s="193"/>
      <c r="J44" s="193"/>
      <c r="K44" s="193"/>
      <c r="L44" s="195"/>
    </row>
    <row r="45" spans="1:12">
      <c r="A45" s="191"/>
      <c r="B45" s="191"/>
      <c r="C45" s="192"/>
      <c r="D45" s="190"/>
      <c r="E45" s="190"/>
      <c r="F45" s="193"/>
      <c r="G45" s="193"/>
      <c r="H45" s="193"/>
      <c r="I45" s="193"/>
      <c r="J45" s="193"/>
      <c r="K45" s="193"/>
      <c r="L45" s="195"/>
    </row>
    <row r="46" spans="1:12">
      <c r="A46" s="191"/>
      <c r="B46" s="191"/>
      <c r="C46" s="192"/>
      <c r="D46" s="190"/>
      <c r="E46" s="190"/>
      <c r="F46" s="193"/>
      <c r="G46" s="193"/>
      <c r="H46" s="193"/>
      <c r="I46" s="193"/>
      <c r="J46" s="193"/>
      <c r="K46" s="193"/>
      <c r="L46" s="195"/>
    </row>
    <row r="47" spans="1:12">
      <c r="A47" s="191"/>
      <c r="B47" s="191"/>
      <c r="C47" s="192"/>
      <c r="D47" s="190"/>
      <c r="E47" s="190"/>
      <c r="F47" s="193"/>
      <c r="G47" s="193"/>
      <c r="H47" s="193"/>
      <c r="I47" s="193"/>
      <c r="J47" s="193"/>
      <c r="K47" s="193"/>
      <c r="L47" s="195"/>
    </row>
    <row r="48" spans="1:12">
      <c r="A48" s="191"/>
      <c r="B48" s="191"/>
      <c r="C48" s="192"/>
      <c r="D48" s="190"/>
      <c r="E48" s="190"/>
      <c r="F48" s="193"/>
      <c r="G48" s="193"/>
      <c r="H48" s="193"/>
      <c r="I48" s="193"/>
      <c r="J48" s="193"/>
      <c r="K48" s="193"/>
      <c r="L48" s="195"/>
    </row>
    <row r="49" spans="1:12">
      <c r="A49" s="191"/>
      <c r="B49" s="191"/>
      <c r="C49" s="192"/>
      <c r="D49" s="190"/>
      <c r="E49" s="190"/>
      <c r="F49" s="193"/>
      <c r="G49" s="193"/>
      <c r="H49" s="193"/>
      <c r="I49" s="193"/>
      <c r="J49" s="193"/>
      <c r="K49" s="193"/>
      <c r="L49" s="195"/>
    </row>
    <row r="50" spans="1:12">
      <c r="A50" s="191"/>
      <c r="B50" s="191"/>
      <c r="C50" s="192"/>
      <c r="D50" s="190"/>
      <c r="E50" s="190"/>
      <c r="F50" s="193"/>
      <c r="G50" s="193"/>
      <c r="H50" s="193"/>
      <c r="I50" s="193"/>
      <c r="J50" s="193"/>
      <c r="K50" s="193"/>
      <c r="L50" s="195"/>
    </row>
    <row r="51" spans="1:12">
      <c r="A51" s="191"/>
      <c r="B51" s="191"/>
      <c r="C51" s="192"/>
      <c r="D51" s="190"/>
      <c r="E51" s="190"/>
      <c r="F51" s="193"/>
      <c r="G51" s="193"/>
      <c r="H51" s="193"/>
      <c r="I51" s="193"/>
      <c r="J51" s="193"/>
      <c r="K51" s="193"/>
      <c r="L51" s="195"/>
    </row>
    <row r="52" spans="1:12">
      <c r="A52" s="191"/>
      <c r="B52" s="191"/>
      <c r="C52" s="192"/>
      <c r="D52" s="190"/>
      <c r="E52" s="190"/>
      <c r="F52" s="193"/>
      <c r="G52" s="193"/>
      <c r="H52" s="193"/>
      <c r="I52" s="193"/>
      <c r="J52" s="193"/>
      <c r="K52" s="193"/>
      <c r="L52" s="195"/>
    </row>
    <row r="53" spans="1:12">
      <c r="A53" s="191"/>
      <c r="B53" s="191"/>
      <c r="C53" s="192"/>
      <c r="D53" s="190"/>
      <c r="E53" s="190"/>
      <c r="F53" s="193"/>
      <c r="G53" s="193"/>
      <c r="H53" s="193"/>
      <c r="I53" s="193"/>
      <c r="J53" s="193"/>
      <c r="K53" s="193"/>
      <c r="L53" s="195"/>
    </row>
    <row r="54" spans="1:12">
      <c r="A54" s="191"/>
      <c r="B54" s="191"/>
      <c r="C54" s="192"/>
      <c r="D54" s="190"/>
      <c r="E54" s="190"/>
      <c r="F54" s="193"/>
      <c r="G54" s="193"/>
      <c r="H54" s="193"/>
      <c r="I54" s="193"/>
      <c r="J54" s="193"/>
      <c r="K54" s="193"/>
      <c r="L54" s="195"/>
    </row>
    <row r="55" spans="1:12">
      <c r="A55" s="191"/>
      <c r="B55" s="191"/>
      <c r="C55" s="192"/>
      <c r="D55" s="190"/>
      <c r="E55" s="190"/>
      <c r="F55" s="193"/>
      <c r="G55" s="193"/>
      <c r="H55" s="193"/>
      <c r="I55" s="193"/>
      <c r="J55" s="193"/>
      <c r="K55" s="193"/>
      <c r="L55" s="195"/>
    </row>
    <row r="56" spans="1:12">
      <c r="A56" s="191"/>
      <c r="B56" s="191"/>
      <c r="C56" s="192"/>
      <c r="D56" s="190"/>
      <c r="E56" s="190"/>
      <c r="F56" s="193"/>
      <c r="G56" s="193"/>
      <c r="H56" s="193"/>
      <c r="I56" s="193"/>
      <c r="J56" s="193"/>
      <c r="K56" s="193"/>
      <c r="L56" s="195"/>
    </row>
    <row r="57" spans="1:12">
      <c r="A57" s="191"/>
      <c r="B57" s="191"/>
      <c r="C57" s="192"/>
      <c r="D57" s="190"/>
      <c r="E57" s="190"/>
      <c r="F57" s="193"/>
      <c r="G57" s="193"/>
      <c r="H57" s="193"/>
      <c r="I57" s="193"/>
      <c r="J57" s="193"/>
      <c r="K57" s="193"/>
      <c r="L57" s="195"/>
    </row>
    <row r="58" spans="1:12">
      <c r="A58" s="191"/>
      <c r="B58" s="191"/>
      <c r="C58" s="192"/>
      <c r="D58" s="190"/>
      <c r="E58" s="190"/>
      <c r="F58" s="193"/>
      <c r="G58" s="193"/>
      <c r="H58" s="193"/>
      <c r="I58" s="193"/>
      <c r="J58" s="193"/>
      <c r="K58" s="193"/>
      <c r="L58" s="195"/>
    </row>
    <row r="59" spans="1:12">
      <c r="A59" s="191"/>
      <c r="B59" s="191"/>
      <c r="C59" s="192"/>
      <c r="D59" s="190"/>
      <c r="E59" s="190"/>
      <c r="F59" s="193"/>
      <c r="G59" s="193"/>
      <c r="H59" s="193"/>
      <c r="I59" s="193"/>
      <c r="J59" s="193"/>
      <c r="K59" s="193"/>
      <c r="L59" s="195"/>
    </row>
    <row r="60" spans="1:12">
      <c r="A60" s="191"/>
      <c r="B60" s="191"/>
      <c r="C60" s="192"/>
      <c r="D60" s="190"/>
      <c r="E60" s="190"/>
      <c r="F60" s="193"/>
      <c r="G60" s="193"/>
      <c r="H60" s="193"/>
      <c r="I60" s="193"/>
      <c r="J60" s="193"/>
      <c r="K60" s="193"/>
      <c r="L60" s="195"/>
    </row>
    <row r="61" spans="1:12">
      <c r="A61" s="196"/>
      <c r="B61" s="196"/>
      <c r="C61" s="197"/>
      <c r="D61" s="190"/>
      <c r="E61" s="190"/>
      <c r="F61" s="193"/>
      <c r="G61" s="193"/>
      <c r="H61" s="193"/>
      <c r="I61" s="193"/>
      <c r="J61" s="193"/>
      <c r="K61" s="193"/>
      <c r="L61" s="195"/>
    </row>
    <row r="62" spans="1:12">
      <c r="A62" s="196"/>
      <c r="B62" s="196"/>
      <c r="C62" s="197"/>
      <c r="D62" s="190"/>
      <c r="E62" s="190"/>
      <c r="F62" s="193"/>
      <c r="G62" s="193"/>
      <c r="H62" s="193"/>
      <c r="I62" s="193"/>
      <c r="J62" s="193"/>
      <c r="K62" s="193"/>
      <c r="L62" s="195"/>
    </row>
    <row r="63" spans="1:12">
      <c r="A63" s="196"/>
      <c r="B63" s="196"/>
      <c r="C63" s="197"/>
      <c r="D63" s="190"/>
      <c r="E63" s="190"/>
      <c r="F63" s="193"/>
      <c r="G63" s="193"/>
      <c r="H63" s="193"/>
      <c r="I63" s="193"/>
      <c r="J63" s="193"/>
      <c r="K63" s="193"/>
      <c r="L63" s="195"/>
    </row>
    <row r="64" spans="1:12">
      <c r="A64" s="196"/>
      <c r="B64" s="196"/>
      <c r="C64" s="197"/>
      <c r="D64" s="190"/>
      <c r="E64" s="190"/>
      <c r="F64" s="193"/>
      <c r="G64" s="193"/>
      <c r="H64" s="193"/>
      <c r="I64" s="193"/>
      <c r="J64" s="193"/>
      <c r="K64" s="193"/>
      <c r="L64" s="195"/>
    </row>
    <row r="65" spans="1:12">
      <c r="A65" s="196"/>
      <c r="B65" s="196"/>
      <c r="C65" s="197"/>
      <c r="D65" s="190"/>
      <c r="E65" s="190"/>
      <c r="F65" s="193"/>
      <c r="G65" s="193"/>
      <c r="H65" s="193"/>
      <c r="I65" s="193"/>
      <c r="J65" s="193"/>
      <c r="K65" s="193"/>
      <c r="L65" s="195"/>
    </row>
    <row r="66" spans="1:12">
      <c r="A66" s="196"/>
      <c r="B66" s="196"/>
      <c r="C66" s="197"/>
      <c r="D66" s="190"/>
      <c r="E66" s="190"/>
      <c r="F66" s="193"/>
      <c r="G66" s="193"/>
      <c r="H66" s="193"/>
      <c r="I66" s="193"/>
      <c r="J66" s="193"/>
      <c r="K66" s="193"/>
      <c r="L66" s="195"/>
    </row>
    <row r="67" spans="1:12">
      <c r="A67" s="196"/>
      <c r="B67" s="196"/>
      <c r="C67" s="197"/>
      <c r="D67" s="190"/>
      <c r="E67" s="190"/>
      <c r="F67" s="193"/>
      <c r="G67" s="193"/>
      <c r="H67" s="193"/>
      <c r="I67" s="193"/>
      <c r="J67" s="193"/>
      <c r="K67" s="193"/>
      <c r="L67" s="195"/>
    </row>
    <row r="68" spans="1:12">
      <c r="A68" s="196"/>
      <c r="B68" s="196"/>
      <c r="C68" s="197"/>
      <c r="D68" s="190"/>
      <c r="E68" s="190"/>
      <c r="F68" s="193"/>
      <c r="G68" s="193"/>
      <c r="H68" s="193"/>
      <c r="I68" s="193"/>
      <c r="J68" s="193"/>
      <c r="K68" s="193"/>
      <c r="L68" s="195"/>
    </row>
    <row r="69" spans="1:12">
      <c r="A69" s="196"/>
      <c r="B69" s="196"/>
      <c r="C69" s="197"/>
      <c r="D69" s="190"/>
      <c r="E69" s="190"/>
      <c r="F69" s="193"/>
      <c r="G69" s="193"/>
      <c r="H69" s="193"/>
      <c r="I69" s="193"/>
      <c r="J69" s="193"/>
      <c r="K69" s="193"/>
      <c r="L69" s="195"/>
    </row>
    <row r="70" spans="1:12">
      <c r="A70" s="196"/>
      <c r="B70" s="196"/>
      <c r="C70" s="197"/>
      <c r="D70" s="190"/>
      <c r="E70" s="190"/>
      <c r="F70" s="193"/>
      <c r="G70" s="193"/>
      <c r="H70" s="193"/>
      <c r="I70" s="193"/>
      <c r="J70" s="193"/>
      <c r="K70" s="193"/>
      <c r="L70" s="195"/>
    </row>
    <row r="71" spans="1:12">
      <c r="A71" s="196"/>
      <c r="B71" s="196"/>
      <c r="C71" s="197"/>
      <c r="D71" s="190"/>
      <c r="E71" s="190"/>
      <c r="F71" s="193"/>
      <c r="G71" s="193"/>
      <c r="H71" s="193"/>
      <c r="I71" s="193"/>
      <c r="J71" s="193"/>
      <c r="K71" s="193"/>
      <c r="L71" s="195"/>
    </row>
    <row r="72" spans="1:12">
      <c r="A72" s="196"/>
      <c r="B72" s="196"/>
      <c r="C72" s="197"/>
      <c r="D72" s="190"/>
      <c r="E72" s="190"/>
      <c r="F72" s="193"/>
      <c r="G72" s="193"/>
      <c r="H72" s="193"/>
      <c r="I72" s="193"/>
      <c r="J72" s="193"/>
      <c r="K72" s="193"/>
      <c r="L72" s="195"/>
    </row>
    <row r="73" spans="1:12">
      <c r="A73" s="196"/>
      <c r="B73" s="196"/>
      <c r="C73" s="197"/>
      <c r="D73" s="190"/>
      <c r="E73" s="190"/>
      <c r="F73" s="193"/>
      <c r="G73" s="193"/>
      <c r="H73" s="193"/>
      <c r="I73" s="193"/>
      <c r="J73" s="193"/>
      <c r="K73" s="193"/>
      <c r="L73" s="195"/>
    </row>
    <row r="74" spans="1:12">
      <c r="A74" s="196"/>
      <c r="B74" s="196"/>
      <c r="C74" s="197"/>
      <c r="D74" s="190"/>
      <c r="E74" s="190"/>
      <c r="F74" s="193"/>
      <c r="G74" s="193"/>
      <c r="H74" s="193"/>
      <c r="I74" s="193"/>
      <c r="J74" s="193"/>
      <c r="K74" s="193"/>
      <c r="L74" s="195"/>
    </row>
    <row r="75" spans="1:12">
      <c r="A75" s="196"/>
      <c r="B75" s="196"/>
      <c r="C75" s="197"/>
      <c r="D75" s="190"/>
      <c r="E75" s="190"/>
      <c r="F75" s="193"/>
      <c r="G75" s="193"/>
      <c r="H75" s="193"/>
      <c r="I75" s="193"/>
      <c r="J75" s="193"/>
      <c r="K75" s="193"/>
      <c r="L75" s="195"/>
    </row>
    <row r="76" spans="1:12">
      <c r="A76" s="196"/>
      <c r="B76" s="196"/>
      <c r="C76" s="197"/>
      <c r="D76" s="190"/>
      <c r="E76" s="190"/>
      <c r="F76" s="193"/>
      <c r="G76" s="193"/>
      <c r="H76" s="193"/>
      <c r="I76" s="193"/>
      <c r="J76" s="193"/>
      <c r="K76" s="193"/>
      <c r="L76" s="195"/>
    </row>
    <row r="77" spans="1:12">
      <c r="A77" s="196"/>
      <c r="B77" s="196"/>
      <c r="C77" s="197"/>
      <c r="D77" s="190"/>
      <c r="E77" s="190"/>
      <c r="F77" s="193"/>
      <c r="G77" s="193"/>
      <c r="H77" s="193"/>
      <c r="I77" s="193"/>
      <c r="J77" s="193"/>
      <c r="K77" s="193"/>
      <c r="L77" s="195"/>
    </row>
    <row r="78" spans="1:12">
      <c r="A78" s="196"/>
      <c r="B78" s="196"/>
      <c r="C78" s="197"/>
      <c r="D78" s="190"/>
      <c r="E78" s="190"/>
      <c r="F78" s="193"/>
      <c r="G78" s="193"/>
      <c r="H78" s="193"/>
      <c r="I78" s="193"/>
      <c r="J78" s="193"/>
      <c r="K78" s="193"/>
      <c r="L78" s="195"/>
    </row>
    <row r="79" spans="1:12">
      <c r="A79" s="196"/>
      <c r="B79" s="196"/>
      <c r="C79" s="197"/>
      <c r="D79" s="190"/>
      <c r="E79" s="190"/>
      <c r="F79" s="193"/>
      <c r="G79" s="193"/>
      <c r="H79" s="193"/>
      <c r="I79" s="193"/>
      <c r="J79" s="193"/>
      <c r="K79" s="193"/>
      <c r="L79" s="195"/>
    </row>
    <row r="80" spans="1:12">
      <c r="A80" s="196"/>
      <c r="B80" s="196"/>
      <c r="C80" s="197"/>
      <c r="D80" s="190"/>
      <c r="E80" s="190"/>
      <c r="F80" s="193"/>
      <c r="G80" s="193"/>
      <c r="H80" s="193"/>
      <c r="I80" s="193"/>
      <c r="J80" s="193"/>
      <c r="K80" s="193"/>
      <c r="L80" s="195"/>
    </row>
    <row r="81" spans="1:12">
      <c r="A81" s="198"/>
      <c r="B81" s="199"/>
      <c r="C81" s="200"/>
      <c r="D81" s="190"/>
      <c r="E81" s="190"/>
      <c r="F81" s="193"/>
      <c r="G81" s="193"/>
      <c r="H81" s="193"/>
      <c r="I81" s="193"/>
      <c r="J81" s="193"/>
      <c r="K81" s="193"/>
      <c r="L81" s="195"/>
    </row>
    <row r="82" spans="1:12">
      <c r="A82" s="198"/>
      <c r="B82" s="199"/>
      <c r="C82" s="200"/>
      <c r="D82" s="190"/>
      <c r="E82" s="190"/>
      <c r="F82" s="193"/>
      <c r="G82" s="193"/>
      <c r="H82" s="193"/>
      <c r="I82" s="193"/>
      <c r="J82" s="193"/>
      <c r="K82" s="193"/>
      <c r="L82" s="195"/>
    </row>
    <row r="83" spans="1:12">
      <c r="A83" s="198"/>
      <c r="B83" s="199"/>
      <c r="C83" s="200"/>
      <c r="D83" s="190"/>
      <c r="E83" s="190"/>
      <c r="F83" s="193"/>
      <c r="G83" s="193"/>
      <c r="H83" s="193"/>
      <c r="I83" s="193"/>
      <c r="J83" s="193"/>
      <c r="K83" s="193"/>
      <c r="L83" s="195"/>
    </row>
    <row r="84" spans="1:12">
      <c r="A84" s="198"/>
      <c r="B84" s="199"/>
      <c r="C84" s="200"/>
      <c r="D84" s="190"/>
      <c r="E84" s="190"/>
      <c r="F84" s="193"/>
      <c r="G84" s="193"/>
      <c r="H84" s="193"/>
      <c r="I84" s="193"/>
      <c r="J84" s="193"/>
      <c r="K84" s="193"/>
      <c r="L84" s="195"/>
    </row>
    <row r="85" spans="1:12">
      <c r="A85" s="198"/>
      <c r="B85" s="199"/>
      <c r="C85" s="200"/>
      <c r="D85" s="190"/>
      <c r="E85" s="190"/>
      <c r="F85" s="193"/>
      <c r="G85" s="193"/>
      <c r="H85" s="193"/>
      <c r="I85" s="193"/>
      <c r="J85" s="193"/>
      <c r="K85" s="193"/>
      <c r="L85" s="195"/>
    </row>
    <row r="86" spans="1:12">
      <c r="A86" s="198"/>
      <c r="B86" s="199"/>
      <c r="C86" s="200"/>
      <c r="D86" s="190"/>
      <c r="E86" s="190"/>
      <c r="F86" s="193"/>
      <c r="G86" s="193"/>
      <c r="H86" s="193"/>
      <c r="I86" s="193"/>
      <c r="J86" s="193"/>
      <c r="K86" s="193"/>
      <c r="L86" s="195"/>
    </row>
    <row r="87" spans="1:12">
      <c r="A87" s="198"/>
      <c r="B87" s="199"/>
      <c r="C87" s="200"/>
      <c r="D87" s="190"/>
      <c r="E87" s="190"/>
      <c r="F87" s="193"/>
      <c r="G87" s="193"/>
      <c r="H87" s="193"/>
      <c r="I87" s="193"/>
      <c r="J87" s="193"/>
      <c r="K87" s="193"/>
      <c r="L87" s="195"/>
    </row>
    <row r="88" spans="1:12">
      <c r="A88" s="198"/>
      <c r="B88" s="199"/>
      <c r="C88" s="200"/>
      <c r="D88" s="190"/>
      <c r="E88" s="190"/>
      <c r="F88" s="193"/>
      <c r="G88" s="193"/>
      <c r="H88" s="193"/>
      <c r="I88" s="193"/>
      <c r="J88" s="193"/>
      <c r="K88" s="193"/>
      <c r="L88" s="195"/>
    </row>
    <row r="89" spans="1:12">
      <c r="A89" s="198"/>
      <c r="B89" s="199"/>
      <c r="C89" s="200"/>
      <c r="D89" s="190"/>
      <c r="E89" s="190"/>
      <c r="F89" s="193"/>
      <c r="G89" s="193"/>
      <c r="H89" s="193"/>
      <c r="I89" s="193"/>
      <c r="J89" s="193"/>
      <c r="K89" s="193"/>
      <c r="L89" s="195"/>
    </row>
    <row r="90" spans="1:12">
      <c r="A90" s="201"/>
      <c r="B90" s="201"/>
      <c r="C90" s="188"/>
      <c r="D90" s="190"/>
      <c r="E90" s="190"/>
      <c r="F90" s="193"/>
      <c r="G90" s="193"/>
      <c r="H90" s="193"/>
      <c r="I90" s="193"/>
      <c r="J90" s="193"/>
      <c r="K90" s="193"/>
      <c r="L90" s="202"/>
    </row>
    <row r="91" spans="1:12">
      <c r="A91" s="201"/>
      <c r="B91" s="201"/>
      <c r="C91" s="188"/>
      <c r="D91" s="190"/>
      <c r="E91" s="190"/>
      <c r="F91" s="193"/>
      <c r="G91" s="193"/>
      <c r="H91" s="193"/>
      <c r="I91" s="193"/>
      <c r="J91" s="193"/>
      <c r="K91" s="193"/>
      <c r="L91" s="202"/>
    </row>
    <row r="92" spans="1:12">
      <c r="A92" s="201"/>
      <c r="B92" s="201"/>
      <c r="C92" s="188"/>
      <c r="D92" s="190"/>
      <c r="E92" s="190"/>
      <c r="F92" s="193"/>
      <c r="G92" s="193"/>
      <c r="H92" s="193"/>
      <c r="I92" s="193"/>
      <c r="J92" s="193"/>
      <c r="K92" s="193"/>
      <c r="L92" s="202"/>
    </row>
    <row r="93" spans="1:12">
      <c r="A93" s="201"/>
      <c r="B93" s="201"/>
      <c r="C93" s="188"/>
      <c r="D93" s="190"/>
      <c r="E93" s="190"/>
      <c r="F93" s="193"/>
      <c r="G93" s="193"/>
      <c r="H93" s="193"/>
      <c r="I93" s="193"/>
      <c r="J93" s="193"/>
      <c r="K93" s="193"/>
      <c r="L93" s="202"/>
    </row>
    <row r="94" spans="1:12">
      <c r="A94" s="201"/>
      <c r="B94" s="201"/>
      <c r="C94" s="188"/>
      <c r="D94" s="190"/>
      <c r="E94" s="190"/>
      <c r="F94" s="193"/>
      <c r="G94" s="193"/>
      <c r="H94" s="193"/>
      <c r="I94" s="193"/>
      <c r="J94" s="193"/>
      <c r="K94" s="193"/>
      <c r="L94" s="202"/>
    </row>
    <row r="95" spans="1:12">
      <c r="A95" s="201"/>
      <c r="B95" s="201"/>
      <c r="C95" s="188"/>
      <c r="D95" s="190"/>
      <c r="E95" s="190"/>
      <c r="F95" s="193"/>
      <c r="G95" s="193"/>
      <c r="H95" s="193"/>
      <c r="I95" s="193"/>
      <c r="J95" s="193"/>
      <c r="K95" s="193"/>
      <c r="L95" s="202"/>
    </row>
    <row r="96" spans="1:12">
      <c r="A96" s="201"/>
      <c r="B96" s="201"/>
      <c r="C96" s="188"/>
      <c r="D96" s="190"/>
      <c r="E96" s="190"/>
      <c r="F96" s="193"/>
      <c r="G96" s="193"/>
      <c r="H96" s="193"/>
      <c r="I96" s="193"/>
      <c r="J96" s="193"/>
      <c r="K96" s="193"/>
      <c r="L96" s="202"/>
    </row>
    <row r="97" spans="1:12">
      <c r="A97" s="201"/>
      <c r="B97" s="201"/>
      <c r="C97" s="188"/>
      <c r="D97" s="190"/>
      <c r="E97" s="190"/>
      <c r="F97" s="193"/>
      <c r="G97" s="193"/>
      <c r="H97" s="193"/>
      <c r="I97" s="193"/>
      <c r="J97" s="193"/>
      <c r="K97" s="193"/>
      <c r="L97" s="202"/>
    </row>
    <row r="98" spans="1:12">
      <c r="A98" s="201"/>
      <c r="B98" s="201"/>
      <c r="C98" s="188"/>
      <c r="D98" s="190"/>
      <c r="E98" s="190"/>
      <c r="F98" s="193"/>
      <c r="G98" s="193"/>
      <c r="H98" s="193"/>
      <c r="I98" s="193"/>
      <c r="J98" s="193"/>
      <c r="K98" s="193"/>
      <c r="L98" s="202"/>
    </row>
    <row r="99" spans="1:12">
      <c r="A99" s="201"/>
      <c r="B99" s="201"/>
      <c r="C99" s="188"/>
      <c r="D99" s="190"/>
      <c r="E99" s="190"/>
      <c r="F99" s="193"/>
      <c r="G99" s="193"/>
      <c r="H99" s="193"/>
      <c r="I99" s="193"/>
      <c r="J99" s="193"/>
      <c r="K99" s="193"/>
      <c r="L99" s="202"/>
    </row>
    <row r="100" spans="1:12">
      <c r="A100" s="201"/>
      <c r="B100" s="201"/>
      <c r="C100" s="188"/>
      <c r="D100" s="190"/>
      <c r="E100" s="190"/>
      <c r="F100" s="193"/>
      <c r="G100" s="193"/>
      <c r="H100" s="193"/>
      <c r="I100" s="193"/>
      <c r="J100" s="193"/>
      <c r="K100" s="193"/>
      <c r="L100" s="202"/>
    </row>
    <row r="101" spans="1:12">
      <c r="A101" s="201"/>
      <c r="B101" s="201"/>
      <c r="C101" s="188"/>
      <c r="D101" s="190"/>
      <c r="E101" s="190"/>
      <c r="F101" s="193"/>
      <c r="G101" s="193"/>
      <c r="H101" s="193"/>
      <c r="I101" s="193"/>
      <c r="J101" s="193"/>
      <c r="K101" s="193"/>
      <c r="L101" s="202"/>
    </row>
    <row r="102" spans="1:12">
      <c r="A102" s="201"/>
      <c r="B102" s="201"/>
      <c r="C102" s="188"/>
      <c r="D102" s="190"/>
      <c r="E102" s="190"/>
      <c r="F102" s="193"/>
      <c r="G102" s="193"/>
      <c r="H102" s="193"/>
      <c r="I102" s="193"/>
      <c r="J102" s="193"/>
      <c r="K102" s="193"/>
      <c r="L102" s="202"/>
    </row>
    <row r="103" spans="1:12">
      <c r="A103" s="201"/>
      <c r="B103" s="201"/>
      <c r="C103" s="188"/>
      <c r="D103" s="190"/>
      <c r="E103" s="190"/>
      <c r="F103" s="193"/>
      <c r="G103" s="193"/>
      <c r="H103" s="193"/>
      <c r="I103" s="193"/>
      <c r="J103" s="193"/>
      <c r="K103" s="193"/>
      <c r="L103" s="202"/>
    </row>
    <row r="104" spans="1:12">
      <c r="A104" s="201"/>
      <c r="B104" s="201"/>
      <c r="C104" s="188"/>
      <c r="D104" s="190"/>
      <c r="E104" s="190"/>
      <c r="F104" s="193"/>
      <c r="G104" s="193"/>
      <c r="H104" s="193"/>
      <c r="I104" s="193"/>
      <c r="J104" s="193"/>
      <c r="K104" s="193"/>
      <c r="L104" s="202"/>
    </row>
    <row r="105" spans="1:12">
      <c r="A105" s="201"/>
      <c r="B105" s="201"/>
      <c r="C105" s="188"/>
      <c r="D105" s="190"/>
      <c r="E105" s="190"/>
      <c r="F105" s="193"/>
      <c r="G105" s="193"/>
      <c r="H105" s="193"/>
      <c r="I105" s="193"/>
      <c r="J105" s="193"/>
      <c r="K105" s="193"/>
      <c r="L105" s="202"/>
    </row>
    <row r="106" spans="1:12">
      <c r="A106" s="201"/>
      <c r="B106" s="201"/>
      <c r="C106" s="188"/>
      <c r="D106" s="190"/>
      <c r="E106" s="190"/>
      <c r="F106" s="193"/>
      <c r="G106" s="193"/>
      <c r="H106" s="193"/>
      <c r="I106" s="193"/>
      <c r="J106" s="193"/>
      <c r="K106" s="193"/>
      <c r="L106" s="202"/>
    </row>
    <row r="107" spans="1:12">
      <c r="A107" s="201"/>
      <c r="B107" s="201"/>
      <c r="C107" s="188"/>
      <c r="D107" s="190"/>
      <c r="E107" s="190"/>
      <c r="F107" s="193"/>
      <c r="G107" s="193"/>
      <c r="H107" s="193"/>
      <c r="I107" s="193"/>
      <c r="J107" s="193"/>
      <c r="K107" s="193"/>
      <c r="L107" s="202"/>
    </row>
    <row r="108" spans="1:12">
      <c r="A108" s="201"/>
      <c r="B108" s="201"/>
      <c r="C108" s="188"/>
      <c r="D108" s="190"/>
      <c r="E108" s="190"/>
      <c r="F108" s="193"/>
      <c r="G108" s="193"/>
      <c r="H108" s="193"/>
      <c r="I108" s="193"/>
      <c r="J108" s="193"/>
      <c r="K108" s="193"/>
      <c r="L108" s="202"/>
    </row>
    <row r="109" spans="1:12">
      <c r="A109" s="201"/>
      <c r="B109" s="201"/>
      <c r="C109" s="188"/>
      <c r="D109" s="190"/>
      <c r="E109" s="190"/>
      <c r="F109" s="193"/>
      <c r="G109" s="193"/>
      <c r="H109" s="193"/>
      <c r="I109" s="193"/>
      <c r="J109" s="193"/>
      <c r="K109" s="193"/>
      <c r="L109" s="202"/>
    </row>
    <row r="110" spans="1:12">
      <c r="A110" s="201"/>
      <c r="B110" s="201"/>
      <c r="C110" s="188"/>
      <c r="D110" s="190"/>
      <c r="E110" s="190"/>
      <c r="F110" s="193"/>
      <c r="G110" s="193"/>
      <c r="H110" s="193"/>
      <c r="I110" s="193"/>
      <c r="J110" s="193"/>
      <c r="K110" s="193"/>
      <c r="L110" s="202"/>
    </row>
    <row r="111" spans="1:12">
      <c r="A111" s="201"/>
      <c r="B111" s="201"/>
      <c r="C111" s="188"/>
      <c r="D111" s="190"/>
      <c r="E111" s="190"/>
      <c r="F111" s="193"/>
      <c r="G111" s="193"/>
      <c r="H111" s="193"/>
      <c r="I111" s="193"/>
      <c r="J111" s="193"/>
      <c r="K111" s="193"/>
      <c r="L111" s="202"/>
    </row>
    <row r="112" spans="1:12">
      <c r="A112" s="201"/>
      <c r="B112" s="201"/>
      <c r="C112" s="188"/>
      <c r="D112" s="190"/>
      <c r="E112" s="190"/>
      <c r="F112" s="193"/>
      <c r="G112" s="193"/>
      <c r="H112" s="193"/>
      <c r="I112" s="193"/>
      <c r="J112" s="193"/>
      <c r="K112" s="193"/>
      <c r="L112" s="202"/>
    </row>
    <row r="113" spans="1:12">
      <c r="A113" s="201"/>
      <c r="B113" s="201"/>
      <c r="C113" s="188"/>
      <c r="D113" s="190"/>
      <c r="E113" s="190"/>
      <c r="F113" s="193"/>
      <c r="G113" s="193"/>
      <c r="H113" s="193"/>
      <c r="I113" s="193"/>
      <c r="J113" s="193"/>
      <c r="K113" s="193"/>
      <c r="L113" s="188"/>
    </row>
    <row r="114" spans="1:12">
      <c r="A114" s="201"/>
      <c r="B114" s="201"/>
      <c r="C114" s="188"/>
      <c r="D114" s="190"/>
      <c r="E114" s="190"/>
      <c r="F114" s="193"/>
      <c r="G114" s="193"/>
      <c r="H114" s="193"/>
      <c r="I114" s="193"/>
      <c r="J114" s="193"/>
      <c r="K114" s="193"/>
      <c r="L114" s="188"/>
    </row>
    <row r="115" spans="1:12">
      <c r="A115" s="201"/>
      <c r="B115" s="201"/>
      <c r="C115" s="188"/>
      <c r="D115" s="190"/>
      <c r="E115" s="190"/>
      <c r="F115" s="193"/>
      <c r="G115" s="193"/>
      <c r="H115" s="193"/>
      <c r="I115" s="193"/>
      <c r="J115" s="193"/>
      <c r="K115" s="193"/>
      <c r="L115" s="188"/>
    </row>
    <row r="116" spans="1:12">
      <c r="A116" s="201"/>
      <c r="B116" s="201"/>
      <c r="C116" s="188"/>
      <c r="D116" s="190"/>
      <c r="E116" s="190"/>
      <c r="F116" s="193"/>
      <c r="G116" s="193"/>
      <c r="H116" s="193"/>
      <c r="I116" s="193"/>
      <c r="J116" s="193"/>
      <c r="K116" s="193"/>
      <c r="L116" s="188"/>
    </row>
    <row r="117" spans="1:12">
      <c r="A117" s="201"/>
      <c r="B117" s="201"/>
      <c r="C117" s="188"/>
      <c r="D117" s="190"/>
      <c r="E117" s="190"/>
      <c r="F117" s="193"/>
      <c r="G117" s="193"/>
      <c r="H117" s="193"/>
      <c r="I117" s="193"/>
      <c r="J117" s="193"/>
      <c r="K117" s="193"/>
      <c r="L117" s="188"/>
    </row>
    <row r="118" spans="1:12">
      <c r="A118" s="201"/>
      <c r="B118" s="201"/>
      <c r="C118" s="188"/>
      <c r="D118" s="190"/>
      <c r="E118" s="190"/>
      <c r="F118" s="193"/>
      <c r="G118" s="193"/>
      <c r="H118" s="193"/>
      <c r="I118" s="193"/>
      <c r="J118" s="193"/>
      <c r="K118" s="193"/>
      <c r="L118" s="188"/>
    </row>
    <row r="119" spans="1:12">
      <c r="A119" s="201"/>
      <c r="B119" s="201"/>
      <c r="C119" s="188"/>
      <c r="D119" s="190"/>
      <c r="E119" s="190"/>
      <c r="F119" s="193"/>
      <c r="G119" s="193"/>
      <c r="H119" s="193"/>
      <c r="I119" s="193"/>
      <c r="J119" s="193"/>
      <c r="K119" s="193"/>
      <c r="L119" s="188"/>
    </row>
    <row r="120" spans="1:12">
      <c r="A120" s="201"/>
      <c r="B120" s="201"/>
      <c r="C120" s="188"/>
      <c r="D120" s="190"/>
      <c r="E120" s="190"/>
      <c r="F120" s="193"/>
      <c r="G120" s="193"/>
      <c r="H120" s="193"/>
      <c r="I120" s="193"/>
      <c r="J120" s="193"/>
      <c r="K120" s="193"/>
      <c r="L120" s="188"/>
    </row>
    <row r="121" spans="1:12">
      <c r="A121" s="201"/>
      <c r="B121" s="201"/>
      <c r="C121" s="188"/>
      <c r="D121" s="190"/>
      <c r="E121" s="190"/>
      <c r="F121" s="193"/>
      <c r="G121" s="193"/>
      <c r="H121" s="193"/>
      <c r="I121" s="193"/>
      <c r="J121" s="193"/>
      <c r="K121" s="193"/>
      <c r="L121" s="188"/>
    </row>
    <row r="122" spans="1:12">
      <c r="A122" s="201"/>
      <c r="B122" s="201"/>
      <c r="C122" s="188"/>
      <c r="D122" s="190"/>
      <c r="E122" s="190"/>
      <c r="F122" s="193"/>
      <c r="G122" s="193"/>
      <c r="H122" s="193"/>
      <c r="I122" s="193"/>
      <c r="J122" s="193"/>
      <c r="K122" s="193"/>
      <c r="L122" s="188"/>
    </row>
    <row r="123" spans="1:12">
      <c r="A123" s="201"/>
      <c r="B123" s="201"/>
      <c r="C123" s="188"/>
      <c r="D123" s="190"/>
      <c r="E123" s="190"/>
      <c r="F123" s="193"/>
      <c r="G123" s="193"/>
      <c r="H123" s="193"/>
      <c r="I123" s="193"/>
      <c r="J123" s="193"/>
      <c r="K123" s="193"/>
      <c r="L123" s="188"/>
    </row>
    <row r="124" spans="1:12">
      <c r="A124" s="201"/>
      <c r="B124" s="201"/>
      <c r="C124" s="188"/>
      <c r="D124" s="190"/>
      <c r="E124" s="190"/>
      <c r="F124" s="193"/>
      <c r="G124" s="193"/>
      <c r="H124" s="193"/>
      <c r="I124" s="193"/>
      <c r="J124" s="193"/>
      <c r="K124" s="193"/>
      <c r="L124" s="188"/>
    </row>
    <row r="125" spans="1:12">
      <c r="A125" s="201"/>
      <c r="B125" s="201"/>
      <c r="C125" s="188"/>
      <c r="D125" s="190"/>
      <c r="E125" s="190"/>
      <c r="F125" s="193"/>
      <c r="G125" s="193"/>
      <c r="H125" s="193"/>
      <c r="I125" s="193"/>
      <c r="J125" s="193"/>
      <c r="K125" s="193"/>
      <c r="L125" s="188"/>
    </row>
    <row r="126" spans="1:12">
      <c r="A126" s="201"/>
      <c r="B126" s="201"/>
      <c r="C126" s="188"/>
      <c r="D126" s="190"/>
      <c r="E126" s="190"/>
      <c r="F126" s="193"/>
      <c r="G126" s="193"/>
      <c r="H126" s="193"/>
      <c r="I126" s="193"/>
      <c r="J126" s="193"/>
      <c r="K126" s="193"/>
      <c r="L126" s="188"/>
    </row>
    <row r="127" spans="1:12">
      <c r="A127" s="201"/>
      <c r="B127" s="201"/>
      <c r="C127" s="188"/>
      <c r="D127" s="190"/>
      <c r="E127" s="190"/>
      <c r="F127" s="193"/>
      <c r="G127" s="193"/>
      <c r="H127" s="193"/>
      <c r="I127" s="193"/>
      <c r="J127" s="193"/>
      <c r="K127" s="193"/>
      <c r="L127" s="188"/>
    </row>
    <row r="128" spans="1:12">
      <c r="A128" s="201"/>
      <c r="B128" s="201"/>
      <c r="C128" s="188"/>
      <c r="D128" s="190"/>
      <c r="E128" s="190"/>
      <c r="F128" s="193"/>
      <c r="G128" s="193"/>
      <c r="H128" s="193"/>
      <c r="I128" s="193"/>
      <c r="J128" s="193"/>
      <c r="K128" s="193"/>
      <c r="L128" s="188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35"/>
  <sheetViews>
    <sheetView topLeftCell="C1" zoomScale="90" zoomScaleNormal="90" workbookViewId="0">
      <selection activeCell="M10" sqref="M10"/>
    </sheetView>
  </sheetViews>
  <sheetFormatPr defaultColWidth="8.875" defaultRowHeight="21"/>
  <cols>
    <col min="1" max="1" width="4.5" style="28" bestFit="1" customWidth="1"/>
    <col min="2" max="2" width="12.625" style="28" customWidth="1"/>
    <col min="3" max="3" width="26.625" style="10" customWidth="1"/>
    <col min="4" max="4" width="10" style="28" customWidth="1"/>
    <col min="5" max="5" width="13" style="10" customWidth="1"/>
    <col min="6" max="6" width="12.875" style="10" customWidth="1"/>
    <col min="7" max="7" width="11.375" style="10" customWidth="1"/>
    <col min="8" max="9" width="11.625" style="10" customWidth="1"/>
    <col min="10" max="11" width="9.875" style="28" customWidth="1"/>
    <col min="12" max="12" width="9.625" style="10" customWidth="1"/>
    <col min="13" max="13" width="9" style="10" customWidth="1"/>
    <col min="14" max="14" width="9.625" style="10" customWidth="1"/>
    <col min="15" max="15" width="9" style="10" customWidth="1"/>
    <col min="16" max="16" width="7.625" style="10" customWidth="1"/>
    <col min="17" max="17" width="8" style="10" customWidth="1"/>
    <col min="18" max="16384" width="8.875" style="10"/>
  </cols>
  <sheetData>
    <row r="1" spans="1:27" ht="27.75" customHeight="1">
      <c r="A1" s="4"/>
      <c r="B1" s="91" t="s">
        <v>44</v>
      </c>
      <c r="C1" s="91"/>
      <c r="D1" s="91"/>
      <c r="E1" s="91"/>
      <c r="F1" s="91"/>
      <c r="G1" s="91"/>
      <c r="H1" s="91"/>
      <c r="I1" s="91"/>
      <c r="J1" s="91"/>
      <c r="K1" s="112"/>
      <c r="L1" s="91"/>
      <c r="M1" s="91"/>
      <c r="N1" s="91"/>
      <c r="O1" s="9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26.25">
      <c r="A2" s="290" t="s">
        <v>113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73"/>
    </row>
    <row r="3" spans="1:27" ht="7.5" customHeight="1" thickBot="1">
      <c r="A3" s="226"/>
      <c r="B3" s="227"/>
      <c r="C3" s="227"/>
      <c r="D3" s="227"/>
      <c r="E3" s="227"/>
      <c r="F3" s="227"/>
      <c r="G3" s="172"/>
      <c r="H3" s="172"/>
      <c r="I3" s="172"/>
      <c r="L3" s="120"/>
      <c r="M3" s="172"/>
      <c r="N3" s="120"/>
      <c r="O3" s="172"/>
    </row>
    <row r="4" spans="1:27" ht="27.75" customHeight="1" thickBot="1">
      <c r="A4" s="84"/>
      <c r="B4" s="215" t="s">
        <v>70</v>
      </c>
      <c r="C4" s="216"/>
      <c r="D4" s="216"/>
      <c r="E4" s="216"/>
      <c r="F4" s="216"/>
      <c r="G4" s="214"/>
      <c r="H4" s="214"/>
      <c r="I4" s="214"/>
      <c r="L4" s="165"/>
      <c r="M4" s="165"/>
      <c r="N4" s="120"/>
      <c r="O4" s="172"/>
      <c r="P4" s="270" t="s">
        <v>54</v>
      </c>
      <c r="Q4" s="271"/>
      <c r="R4" s="271"/>
      <c r="S4" s="271"/>
      <c r="T4" s="272"/>
    </row>
    <row r="5" spans="1:27" s="75" customFormat="1" ht="21" customHeight="1">
      <c r="A5" s="73"/>
      <c r="B5" s="86" t="s">
        <v>0</v>
      </c>
      <c r="C5" s="74" t="s">
        <v>45</v>
      </c>
      <c r="E5" s="294" t="s">
        <v>66</v>
      </c>
      <c r="F5" s="295"/>
      <c r="G5" s="295"/>
      <c r="H5" s="295"/>
      <c r="I5" s="295"/>
      <c r="J5" s="296"/>
      <c r="K5" s="169"/>
      <c r="L5" s="166"/>
      <c r="M5" s="166"/>
      <c r="P5" s="273"/>
      <c r="Q5" s="274"/>
      <c r="R5" s="274"/>
      <c r="S5" s="274"/>
      <c r="T5" s="275"/>
    </row>
    <row r="6" spans="1:27" s="75" customFormat="1" ht="21" customHeight="1">
      <c r="A6" s="76"/>
      <c r="B6" s="76"/>
      <c r="C6" s="75" t="s">
        <v>41</v>
      </c>
      <c r="E6" s="297"/>
      <c r="F6" s="298"/>
      <c r="G6" s="298"/>
      <c r="H6" s="298"/>
      <c r="I6" s="298"/>
      <c r="J6" s="299"/>
      <c r="K6" s="169"/>
      <c r="L6" s="166"/>
      <c r="M6" s="166"/>
      <c r="P6" s="273"/>
      <c r="Q6" s="274"/>
      <c r="R6" s="274"/>
      <c r="S6" s="274"/>
      <c r="T6" s="275"/>
    </row>
    <row r="7" spans="1:27" s="75" customFormat="1" ht="20.25" customHeight="1" thickBot="1">
      <c r="A7" s="76"/>
      <c r="B7" s="76"/>
      <c r="C7" s="75" t="s">
        <v>71</v>
      </c>
      <c r="E7" s="300"/>
      <c r="F7" s="301"/>
      <c r="G7" s="301"/>
      <c r="H7" s="301"/>
      <c r="I7" s="301"/>
      <c r="J7" s="302"/>
      <c r="K7" s="169"/>
      <c r="L7" s="167"/>
      <c r="M7" s="167"/>
      <c r="N7" s="149"/>
      <c r="O7" s="149"/>
      <c r="P7" s="276"/>
      <c r="Q7" s="277"/>
      <c r="R7" s="277"/>
      <c r="S7" s="277"/>
      <c r="T7" s="278"/>
    </row>
    <row r="8" spans="1:27" ht="39.75" customHeight="1" thickBot="1">
      <c r="A8" s="4"/>
      <c r="B8" s="4"/>
      <c r="C8" s="5"/>
      <c r="E8" s="171" t="s">
        <v>50</v>
      </c>
      <c r="F8" s="171" t="s">
        <v>50</v>
      </c>
      <c r="G8" s="170" t="s">
        <v>62</v>
      </c>
      <c r="H8" s="170" t="s">
        <v>62</v>
      </c>
      <c r="I8" s="118" t="s">
        <v>62</v>
      </c>
      <c r="J8" s="288" t="s">
        <v>81</v>
      </c>
      <c r="K8" s="289"/>
      <c r="L8" s="285" t="s">
        <v>63</v>
      </c>
      <c r="M8" s="286"/>
      <c r="N8" s="286"/>
      <c r="O8" s="287"/>
      <c r="P8" s="150"/>
      <c r="Q8" s="150"/>
    </row>
    <row r="9" spans="1:27" s="81" customFormat="1" ht="65.25" customHeight="1" thickBot="1">
      <c r="A9" s="71" t="s">
        <v>1</v>
      </c>
      <c r="B9" s="71" t="s">
        <v>2</v>
      </c>
      <c r="C9" s="71" t="s">
        <v>3</v>
      </c>
      <c r="D9" s="71"/>
      <c r="E9" s="87" t="s">
        <v>79</v>
      </c>
      <c r="F9" s="87" t="s">
        <v>78</v>
      </c>
      <c r="G9" s="87" t="s">
        <v>96</v>
      </c>
      <c r="H9" s="87" t="s">
        <v>46</v>
      </c>
      <c r="I9" s="87" t="s">
        <v>99</v>
      </c>
      <c r="J9" s="291" t="s">
        <v>47</v>
      </c>
      <c r="K9" s="235" t="s">
        <v>73</v>
      </c>
      <c r="L9" s="281" t="s">
        <v>80</v>
      </c>
      <c r="M9" s="282"/>
      <c r="N9" s="283" t="s">
        <v>82</v>
      </c>
      <c r="O9" s="284"/>
      <c r="P9" s="279" t="s">
        <v>74</v>
      </c>
      <c r="Q9" s="280"/>
    </row>
    <row r="10" spans="1:27" s="82" customFormat="1" ht="30" customHeight="1" thickBot="1">
      <c r="A10" s="80"/>
      <c r="B10" s="80"/>
      <c r="C10" s="79"/>
      <c r="D10" s="12" t="s">
        <v>14</v>
      </c>
      <c r="E10" s="89">
        <v>20</v>
      </c>
      <c r="F10" s="89">
        <v>20</v>
      </c>
      <c r="G10" s="89">
        <v>20</v>
      </c>
      <c r="H10" s="89">
        <v>20</v>
      </c>
      <c r="I10" s="89">
        <v>20</v>
      </c>
      <c r="J10" s="292"/>
      <c r="K10" s="293"/>
      <c r="L10" s="116">
        <f>+E10+F10</f>
        <v>40</v>
      </c>
      <c r="M10" s="211">
        <v>10</v>
      </c>
      <c r="N10" s="116">
        <f>+G10+H10+I10</f>
        <v>60</v>
      </c>
      <c r="O10" s="211">
        <v>15</v>
      </c>
      <c r="P10" s="186" t="s">
        <v>50</v>
      </c>
      <c r="Q10" s="152" t="s">
        <v>62</v>
      </c>
    </row>
    <row r="11" spans="1:27" ht="4.5" customHeight="1">
      <c r="A11" s="49"/>
      <c r="B11" s="49"/>
      <c r="C11" s="50"/>
      <c r="D11" s="51"/>
      <c r="E11" s="49"/>
      <c r="F11" s="49"/>
      <c r="G11" s="49"/>
      <c r="H11" s="49"/>
      <c r="I11" s="49"/>
      <c r="J11" s="49"/>
      <c r="K11" s="49"/>
      <c r="L11" s="185"/>
      <c r="M11" s="185"/>
      <c r="N11" s="185"/>
      <c r="O11" s="185"/>
      <c r="P11" s="151"/>
      <c r="Q11" s="151"/>
    </row>
    <row r="12" spans="1:27" s="18" customFormat="1" ht="19.5" customHeight="1">
      <c r="A12" s="17"/>
      <c r="B12" s="17"/>
      <c r="C12" s="45"/>
      <c r="D12" s="17"/>
      <c r="E12" s="13">
        <f>+คะแนนการทำงานเป็นทีม!L5</f>
        <v>0</v>
      </c>
      <c r="F12" s="13" t="e">
        <f>+คะแนนการทำงานเป็นทีม!#REF!</f>
        <v>#REF!</v>
      </c>
      <c r="G12" s="48"/>
      <c r="H12" s="48"/>
      <c r="I12" s="48"/>
      <c r="J12" s="13" t="e">
        <f t="shared" ref="J12:J43" si="0">SUM(E12:F12)</f>
        <v>#REF!</v>
      </c>
      <c r="K12" s="13" t="e">
        <f>J12*25/100</f>
        <v>#REF!</v>
      </c>
      <c r="L12" s="13" t="e">
        <f>+E12+F12</f>
        <v>#REF!</v>
      </c>
      <c r="M12" s="13" t="e">
        <f>+L12*(10/40)</f>
        <v>#REF!</v>
      </c>
      <c r="N12" s="168">
        <f>+G12+H12+I12</f>
        <v>0</v>
      </c>
      <c r="O12" s="168">
        <f>+N12*(15/60)</f>
        <v>0</v>
      </c>
      <c r="P12" s="117" t="e">
        <f>+M12*(100/10)</f>
        <v>#REF!</v>
      </c>
      <c r="Q12" s="117">
        <f>+O12*(100/15)</f>
        <v>0</v>
      </c>
    </row>
    <row r="13" spans="1:27" s="18" customFormat="1" ht="19.5" customHeight="1">
      <c r="A13" s="17"/>
      <c r="B13" s="17"/>
      <c r="C13" s="45"/>
      <c r="D13" s="17"/>
      <c r="E13" s="13">
        <f>+คะแนนการทำงานเป็นทีม!L6</f>
        <v>0</v>
      </c>
      <c r="F13" s="168" t="e">
        <f>+คะแนนการทำงานเป็นทีม!#REF!</f>
        <v>#REF!</v>
      </c>
      <c r="G13" s="19"/>
      <c r="H13" s="19"/>
      <c r="I13" s="19"/>
      <c r="J13" s="168" t="e">
        <f t="shared" si="0"/>
        <v>#REF!</v>
      </c>
      <c r="K13" s="168" t="e">
        <f t="shared" ref="K13:K76" si="1">J13*25/100</f>
        <v>#REF!</v>
      </c>
      <c r="L13" s="168" t="e">
        <f t="shared" ref="L13:L76" si="2">+E13+F13</f>
        <v>#REF!</v>
      </c>
      <c r="M13" s="168" t="e">
        <f t="shared" ref="M13:M76" si="3">+L13*(10/40)</f>
        <v>#REF!</v>
      </c>
      <c r="N13" s="168">
        <f t="shared" ref="N13:N76" si="4">+G13+H13+I13</f>
        <v>0</v>
      </c>
      <c r="O13" s="168">
        <f t="shared" ref="O13:O76" si="5">+N13*(15/60)</f>
        <v>0</v>
      </c>
      <c r="P13" s="117" t="e">
        <f t="shared" ref="P13:P76" si="6">+M13*(100/10)</f>
        <v>#REF!</v>
      </c>
      <c r="Q13" s="117">
        <f t="shared" ref="Q13:Q76" si="7">+O13*(100/15)</f>
        <v>0</v>
      </c>
    </row>
    <row r="14" spans="1:27" s="18" customFormat="1" ht="19.5" customHeight="1">
      <c r="A14" s="17"/>
      <c r="B14" s="17"/>
      <c r="C14" s="45"/>
      <c r="D14" s="17"/>
      <c r="E14" s="13">
        <f>+คะแนนการทำงานเป็นทีม!L7</f>
        <v>0</v>
      </c>
      <c r="F14" s="168" t="e">
        <f>+คะแนนการทำงานเป็นทีม!#REF!</f>
        <v>#REF!</v>
      </c>
      <c r="G14" s="19"/>
      <c r="H14" s="19"/>
      <c r="I14" s="19"/>
      <c r="J14" s="168" t="e">
        <f t="shared" si="0"/>
        <v>#REF!</v>
      </c>
      <c r="K14" s="168" t="e">
        <f t="shared" si="1"/>
        <v>#REF!</v>
      </c>
      <c r="L14" s="168" t="e">
        <f t="shared" si="2"/>
        <v>#REF!</v>
      </c>
      <c r="M14" s="168" t="e">
        <f t="shared" si="3"/>
        <v>#REF!</v>
      </c>
      <c r="N14" s="168">
        <f t="shared" si="4"/>
        <v>0</v>
      </c>
      <c r="O14" s="168">
        <f t="shared" si="5"/>
        <v>0</v>
      </c>
      <c r="P14" s="117" t="e">
        <f t="shared" si="6"/>
        <v>#REF!</v>
      </c>
      <c r="Q14" s="117">
        <f t="shared" si="7"/>
        <v>0</v>
      </c>
    </row>
    <row r="15" spans="1:27" s="18" customFormat="1" ht="19.5" customHeight="1">
      <c r="A15" s="17"/>
      <c r="B15" s="17"/>
      <c r="C15" s="45"/>
      <c r="D15" s="17"/>
      <c r="E15" s="13">
        <f>+คะแนนการทำงานเป็นทีม!L8</f>
        <v>0</v>
      </c>
      <c r="F15" s="168" t="e">
        <f>+คะแนนการทำงานเป็นทีม!#REF!</f>
        <v>#REF!</v>
      </c>
      <c r="G15" s="19"/>
      <c r="H15" s="19"/>
      <c r="I15" s="19"/>
      <c r="J15" s="168" t="e">
        <f t="shared" si="0"/>
        <v>#REF!</v>
      </c>
      <c r="K15" s="168" t="e">
        <f t="shared" si="1"/>
        <v>#REF!</v>
      </c>
      <c r="L15" s="168" t="e">
        <f t="shared" si="2"/>
        <v>#REF!</v>
      </c>
      <c r="M15" s="168" t="e">
        <f t="shared" si="3"/>
        <v>#REF!</v>
      </c>
      <c r="N15" s="168">
        <f t="shared" si="4"/>
        <v>0</v>
      </c>
      <c r="O15" s="168">
        <f t="shared" si="5"/>
        <v>0</v>
      </c>
      <c r="P15" s="117" t="e">
        <f t="shared" si="6"/>
        <v>#REF!</v>
      </c>
      <c r="Q15" s="117">
        <f t="shared" si="7"/>
        <v>0</v>
      </c>
    </row>
    <row r="16" spans="1:27" s="18" customFormat="1" ht="19.5" customHeight="1">
      <c r="A16" s="17"/>
      <c r="B16" s="17"/>
      <c r="C16" s="45"/>
      <c r="D16" s="17"/>
      <c r="E16" s="13">
        <f>+คะแนนการทำงานเป็นทีม!L9</f>
        <v>0</v>
      </c>
      <c r="F16" s="168" t="e">
        <f>+คะแนนการทำงานเป็นทีม!#REF!</f>
        <v>#REF!</v>
      </c>
      <c r="G16" s="19"/>
      <c r="H16" s="19"/>
      <c r="I16" s="19"/>
      <c r="J16" s="168" t="e">
        <f t="shared" si="0"/>
        <v>#REF!</v>
      </c>
      <c r="K16" s="168" t="e">
        <f t="shared" si="1"/>
        <v>#REF!</v>
      </c>
      <c r="L16" s="168" t="e">
        <f t="shared" si="2"/>
        <v>#REF!</v>
      </c>
      <c r="M16" s="168" t="e">
        <f t="shared" si="3"/>
        <v>#REF!</v>
      </c>
      <c r="N16" s="168">
        <f t="shared" si="4"/>
        <v>0</v>
      </c>
      <c r="O16" s="168">
        <f t="shared" si="5"/>
        <v>0</v>
      </c>
      <c r="P16" s="117" t="e">
        <f t="shared" si="6"/>
        <v>#REF!</v>
      </c>
      <c r="Q16" s="117">
        <f t="shared" si="7"/>
        <v>0</v>
      </c>
    </row>
    <row r="17" spans="1:17" s="18" customFormat="1">
      <c r="A17" s="17"/>
      <c r="B17" s="17"/>
      <c r="C17" s="45"/>
      <c r="D17" s="17"/>
      <c r="E17" s="13">
        <f>+คะแนนการทำงานเป็นทีม!L10</f>
        <v>0</v>
      </c>
      <c r="F17" s="13" t="e">
        <f>+คะแนนการทำงานเป็นทีม!#REF!</f>
        <v>#REF!</v>
      </c>
      <c r="G17" s="19"/>
      <c r="H17" s="19"/>
      <c r="I17" s="19"/>
      <c r="J17" s="13" t="e">
        <f t="shared" si="0"/>
        <v>#REF!</v>
      </c>
      <c r="K17" s="13" t="e">
        <f t="shared" si="1"/>
        <v>#REF!</v>
      </c>
      <c r="L17" s="13" t="e">
        <f t="shared" si="2"/>
        <v>#REF!</v>
      </c>
      <c r="M17" s="13" t="e">
        <f t="shared" si="3"/>
        <v>#REF!</v>
      </c>
      <c r="N17" s="168">
        <f t="shared" si="4"/>
        <v>0</v>
      </c>
      <c r="O17" s="168">
        <f t="shared" si="5"/>
        <v>0</v>
      </c>
      <c r="P17" s="117" t="e">
        <f t="shared" si="6"/>
        <v>#REF!</v>
      </c>
      <c r="Q17" s="117">
        <f t="shared" si="7"/>
        <v>0</v>
      </c>
    </row>
    <row r="18" spans="1:17" s="18" customFormat="1">
      <c r="A18" s="17"/>
      <c r="B18" s="17"/>
      <c r="C18" s="45"/>
      <c r="D18" s="17"/>
      <c r="E18" s="13">
        <f>+คะแนนการทำงานเป็นทีม!L11</f>
        <v>0</v>
      </c>
      <c r="F18" s="13" t="e">
        <f>+คะแนนการทำงานเป็นทีม!#REF!</f>
        <v>#REF!</v>
      </c>
      <c r="G18" s="19"/>
      <c r="H18" s="19"/>
      <c r="I18" s="19"/>
      <c r="J18" s="13" t="e">
        <f t="shared" si="0"/>
        <v>#REF!</v>
      </c>
      <c r="K18" s="13" t="e">
        <f t="shared" si="1"/>
        <v>#REF!</v>
      </c>
      <c r="L18" s="13" t="e">
        <f t="shared" si="2"/>
        <v>#REF!</v>
      </c>
      <c r="M18" s="13" t="e">
        <f t="shared" si="3"/>
        <v>#REF!</v>
      </c>
      <c r="N18" s="168">
        <f t="shared" si="4"/>
        <v>0</v>
      </c>
      <c r="O18" s="168">
        <f t="shared" si="5"/>
        <v>0</v>
      </c>
      <c r="P18" s="117" t="e">
        <f t="shared" si="6"/>
        <v>#REF!</v>
      </c>
      <c r="Q18" s="117">
        <f t="shared" si="7"/>
        <v>0</v>
      </c>
    </row>
    <row r="19" spans="1:17" s="18" customFormat="1">
      <c r="A19" s="17"/>
      <c r="B19" s="17"/>
      <c r="C19" s="45"/>
      <c r="D19" s="17"/>
      <c r="E19" s="13">
        <f>+คะแนนการทำงานเป็นทีม!L12</f>
        <v>0</v>
      </c>
      <c r="F19" s="13" t="e">
        <f>+คะแนนการทำงานเป็นทีม!#REF!</f>
        <v>#REF!</v>
      </c>
      <c r="G19" s="19"/>
      <c r="H19" s="19"/>
      <c r="I19" s="19"/>
      <c r="J19" s="13" t="e">
        <f t="shared" si="0"/>
        <v>#REF!</v>
      </c>
      <c r="K19" s="13" t="e">
        <f t="shared" si="1"/>
        <v>#REF!</v>
      </c>
      <c r="L19" s="13" t="e">
        <f t="shared" si="2"/>
        <v>#REF!</v>
      </c>
      <c r="M19" s="13" t="e">
        <f t="shared" si="3"/>
        <v>#REF!</v>
      </c>
      <c r="N19" s="168">
        <f t="shared" si="4"/>
        <v>0</v>
      </c>
      <c r="O19" s="168">
        <f t="shared" si="5"/>
        <v>0</v>
      </c>
      <c r="P19" s="117" t="e">
        <f t="shared" si="6"/>
        <v>#REF!</v>
      </c>
      <c r="Q19" s="117">
        <f t="shared" si="7"/>
        <v>0</v>
      </c>
    </row>
    <row r="20" spans="1:17" s="18" customFormat="1">
      <c r="A20" s="17"/>
      <c r="B20" s="17"/>
      <c r="C20" s="45"/>
      <c r="D20" s="17"/>
      <c r="E20" s="13">
        <f>+คะแนนการทำงานเป็นทีม!L13</f>
        <v>0</v>
      </c>
      <c r="F20" s="13" t="e">
        <f>+คะแนนการทำงานเป็นทีม!#REF!</f>
        <v>#REF!</v>
      </c>
      <c r="G20" s="19"/>
      <c r="H20" s="19"/>
      <c r="I20" s="19"/>
      <c r="J20" s="13" t="e">
        <f t="shared" si="0"/>
        <v>#REF!</v>
      </c>
      <c r="K20" s="13" t="e">
        <f t="shared" si="1"/>
        <v>#REF!</v>
      </c>
      <c r="L20" s="13" t="e">
        <f t="shared" si="2"/>
        <v>#REF!</v>
      </c>
      <c r="M20" s="13" t="e">
        <f t="shared" si="3"/>
        <v>#REF!</v>
      </c>
      <c r="N20" s="168">
        <f t="shared" si="4"/>
        <v>0</v>
      </c>
      <c r="O20" s="168">
        <f t="shared" si="5"/>
        <v>0</v>
      </c>
      <c r="P20" s="117" t="e">
        <f t="shared" si="6"/>
        <v>#REF!</v>
      </c>
      <c r="Q20" s="117">
        <f t="shared" si="7"/>
        <v>0</v>
      </c>
    </row>
    <row r="21" spans="1:17" s="18" customFormat="1">
      <c r="A21" s="17"/>
      <c r="B21" s="17"/>
      <c r="C21" s="45"/>
      <c r="D21" s="17"/>
      <c r="E21" s="13">
        <f>+คะแนนการทำงานเป็นทีม!L14</f>
        <v>0</v>
      </c>
      <c r="F21" s="13" t="e">
        <f>+คะแนนการทำงานเป็นทีม!#REF!</f>
        <v>#REF!</v>
      </c>
      <c r="G21" s="19"/>
      <c r="H21" s="19"/>
      <c r="I21" s="19"/>
      <c r="J21" s="13" t="e">
        <f t="shared" si="0"/>
        <v>#REF!</v>
      </c>
      <c r="K21" s="13" t="e">
        <f t="shared" si="1"/>
        <v>#REF!</v>
      </c>
      <c r="L21" s="13" t="e">
        <f t="shared" si="2"/>
        <v>#REF!</v>
      </c>
      <c r="M21" s="13" t="e">
        <f t="shared" si="3"/>
        <v>#REF!</v>
      </c>
      <c r="N21" s="168">
        <f t="shared" si="4"/>
        <v>0</v>
      </c>
      <c r="O21" s="168">
        <f t="shared" si="5"/>
        <v>0</v>
      </c>
      <c r="P21" s="117" t="e">
        <f t="shared" si="6"/>
        <v>#REF!</v>
      </c>
      <c r="Q21" s="117">
        <f t="shared" si="7"/>
        <v>0</v>
      </c>
    </row>
    <row r="22" spans="1:17" s="18" customFormat="1">
      <c r="A22" s="17"/>
      <c r="B22" s="17"/>
      <c r="C22" s="45"/>
      <c r="D22" s="17"/>
      <c r="E22" s="13">
        <f>+คะแนนการทำงานเป็นทีม!L15</f>
        <v>0</v>
      </c>
      <c r="F22" s="13" t="e">
        <f>+คะแนนการทำงานเป็นทีม!#REF!</f>
        <v>#REF!</v>
      </c>
      <c r="G22" s="19"/>
      <c r="H22" s="19"/>
      <c r="I22" s="19"/>
      <c r="J22" s="13" t="e">
        <f t="shared" si="0"/>
        <v>#REF!</v>
      </c>
      <c r="K22" s="13" t="e">
        <f t="shared" si="1"/>
        <v>#REF!</v>
      </c>
      <c r="L22" s="13" t="e">
        <f t="shared" si="2"/>
        <v>#REF!</v>
      </c>
      <c r="M22" s="13" t="e">
        <f t="shared" si="3"/>
        <v>#REF!</v>
      </c>
      <c r="N22" s="168">
        <f t="shared" si="4"/>
        <v>0</v>
      </c>
      <c r="O22" s="168">
        <f t="shared" si="5"/>
        <v>0</v>
      </c>
      <c r="P22" s="117" t="e">
        <f t="shared" si="6"/>
        <v>#REF!</v>
      </c>
      <c r="Q22" s="117">
        <f t="shared" si="7"/>
        <v>0</v>
      </c>
    </row>
    <row r="23" spans="1:17" s="18" customFormat="1">
      <c r="A23" s="17"/>
      <c r="B23" s="17"/>
      <c r="C23" s="45"/>
      <c r="D23" s="17"/>
      <c r="E23" s="13">
        <f>+คะแนนการทำงานเป็นทีม!L16</f>
        <v>0</v>
      </c>
      <c r="F23" s="13" t="e">
        <f>+คะแนนการทำงานเป็นทีม!#REF!</f>
        <v>#REF!</v>
      </c>
      <c r="G23" s="19"/>
      <c r="H23" s="19"/>
      <c r="I23" s="19"/>
      <c r="J23" s="13" t="e">
        <f t="shared" si="0"/>
        <v>#REF!</v>
      </c>
      <c r="K23" s="13" t="e">
        <f t="shared" si="1"/>
        <v>#REF!</v>
      </c>
      <c r="L23" s="13" t="e">
        <f t="shared" si="2"/>
        <v>#REF!</v>
      </c>
      <c r="M23" s="13" t="e">
        <f t="shared" si="3"/>
        <v>#REF!</v>
      </c>
      <c r="N23" s="168">
        <f t="shared" si="4"/>
        <v>0</v>
      </c>
      <c r="O23" s="168">
        <f t="shared" si="5"/>
        <v>0</v>
      </c>
      <c r="P23" s="117" t="e">
        <f t="shared" si="6"/>
        <v>#REF!</v>
      </c>
      <c r="Q23" s="117">
        <f t="shared" si="7"/>
        <v>0</v>
      </c>
    </row>
    <row r="24" spans="1:17" s="18" customFormat="1">
      <c r="A24" s="17"/>
      <c r="B24" s="17"/>
      <c r="C24" s="45"/>
      <c r="D24" s="17"/>
      <c r="E24" s="13">
        <f>+คะแนนการทำงานเป็นทีม!L17</f>
        <v>0</v>
      </c>
      <c r="F24" s="13" t="e">
        <f>+คะแนนการทำงานเป็นทีม!#REF!</f>
        <v>#REF!</v>
      </c>
      <c r="G24" s="19"/>
      <c r="H24" s="19"/>
      <c r="I24" s="19"/>
      <c r="J24" s="13" t="e">
        <f t="shared" si="0"/>
        <v>#REF!</v>
      </c>
      <c r="K24" s="13" t="e">
        <f t="shared" si="1"/>
        <v>#REF!</v>
      </c>
      <c r="L24" s="13" t="e">
        <f t="shared" si="2"/>
        <v>#REF!</v>
      </c>
      <c r="M24" s="13" t="e">
        <f t="shared" si="3"/>
        <v>#REF!</v>
      </c>
      <c r="N24" s="168">
        <f t="shared" si="4"/>
        <v>0</v>
      </c>
      <c r="O24" s="168">
        <f t="shared" si="5"/>
        <v>0</v>
      </c>
      <c r="P24" s="117" t="e">
        <f t="shared" si="6"/>
        <v>#REF!</v>
      </c>
      <c r="Q24" s="117">
        <f t="shared" si="7"/>
        <v>0</v>
      </c>
    </row>
    <row r="25" spans="1:17" s="18" customFormat="1">
      <c r="A25" s="17"/>
      <c r="B25" s="17"/>
      <c r="C25" s="45"/>
      <c r="D25" s="17"/>
      <c r="E25" s="13">
        <f>+คะแนนการทำงานเป็นทีม!L18</f>
        <v>0</v>
      </c>
      <c r="F25" s="13" t="e">
        <f>+คะแนนการทำงานเป็นทีม!#REF!</f>
        <v>#REF!</v>
      </c>
      <c r="G25" s="19"/>
      <c r="H25" s="19"/>
      <c r="I25" s="19"/>
      <c r="J25" s="13" t="e">
        <f t="shared" si="0"/>
        <v>#REF!</v>
      </c>
      <c r="K25" s="13" t="e">
        <f t="shared" si="1"/>
        <v>#REF!</v>
      </c>
      <c r="L25" s="13" t="e">
        <f t="shared" si="2"/>
        <v>#REF!</v>
      </c>
      <c r="M25" s="13" t="e">
        <f t="shared" si="3"/>
        <v>#REF!</v>
      </c>
      <c r="N25" s="168">
        <f t="shared" si="4"/>
        <v>0</v>
      </c>
      <c r="O25" s="168">
        <f t="shared" si="5"/>
        <v>0</v>
      </c>
      <c r="P25" s="117" t="e">
        <f t="shared" si="6"/>
        <v>#REF!</v>
      </c>
      <c r="Q25" s="117">
        <f t="shared" si="7"/>
        <v>0</v>
      </c>
    </row>
    <row r="26" spans="1:17" s="18" customFormat="1">
      <c r="A26" s="17"/>
      <c r="B26" s="17"/>
      <c r="C26" s="45"/>
      <c r="D26" s="17"/>
      <c r="E26" s="13">
        <f>+คะแนนการทำงานเป็นทีม!L19</f>
        <v>0</v>
      </c>
      <c r="F26" s="13" t="e">
        <f>+คะแนนการทำงานเป็นทีม!#REF!</f>
        <v>#REF!</v>
      </c>
      <c r="G26" s="19"/>
      <c r="H26" s="19"/>
      <c r="I26" s="19"/>
      <c r="J26" s="13" t="e">
        <f t="shared" si="0"/>
        <v>#REF!</v>
      </c>
      <c r="K26" s="13" t="e">
        <f t="shared" si="1"/>
        <v>#REF!</v>
      </c>
      <c r="L26" s="13" t="e">
        <f t="shared" si="2"/>
        <v>#REF!</v>
      </c>
      <c r="M26" s="13" t="e">
        <f t="shared" si="3"/>
        <v>#REF!</v>
      </c>
      <c r="N26" s="168">
        <f t="shared" si="4"/>
        <v>0</v>
      </c>
      <c r="O26" s="168">
        <f t="shared" si="5"/>
        <v>0</v>
      </c>
      <c r="P26" s="117" t="e">
        <f t="shared" si="6"/>
        <v>#REF!</v>
      </c>
      <c r="Q26" s="117">
        <f t="shared" si="7"/>
        <v>0</v>
      </c>
    </row>
    <row r="27" spans="1:17" s="18" customFormat="1">
      <c r="A27" s="17"/>
      <c r="B27" s="17"/>
      <c r="C27" s="45"/>
      <c r="D27" s="17"/>
      <c r="E27" s="13">
        <f>+คะแนนการทำงานเป็นทีม!L20</f>
        <v>0</v>
      </c>
      <c r="F27" s="13" t="e">
        <f>+คะแนนการทำงานเป็นทีม!#REF!</f>
        <v>#REF!</v>
      </c>
      <c r="G27" s="19"/>
      <c r="H27" s="19"/>
      <c r="I27" s="19"/>
      <c r="J27" s="13" t="e">
        <f t="shared" si="0"/>
        <v>#REF!</v>
      </c>
      <c r="K27" s="13" t="e">
        <f t="shared" si="1"/>
        <v>#REF!</v>
      </c>
      <c r="L27" s="13" t="e">
        <f t="shared" si="2"/>
        <v>#REF!</v>
      </c>
      <c r="M27" s="13" t="e">
        <f t="shared" si="3"/>
        <v>#REF!</v>
      </c>
      <c r="N27" s="168">
        <f t="shared" si="4"/>
        <v>0</v>
      </c>
      <c r="O27" s="168">
        <f t="shared" si="5"/>
        <v>0</v>
      </c>
      <c r="P27" s="117" t="e">
        <f t="shared" si="6"/>
        <v>#REF!</v>
      </c>
      <c r="Q27" s="117">
        <f t="shared" si="7"/>
        <v>0</v>
      </c>
    </row>
    <row r="28" spans="1:17" s="18" customFormat="1">
      <c r="A28" s="17"/>
      <c r="B28" s="17"/>
      <c r="C28" s="45"/>
      <c r="D28" s="17"/>
      <c r="E28" s="13">
        <f>+คะแนนการทำงานเป็นทีม!L21</f>
        <v>0</v>
      </c>
      <c r="F28" s="13" t="e">
        <f>+คะแนนการทำงานเป็นทีม!#REF!</f>
        <v>#REF!</v>
      </c>
      <c r="G28" s="19"/>
      <c r="H28" s="19"/>
      <c r="I28" s="19"/>
      <c r="J28" s="13" t="e">
        <f t="shared" si="0"/>
        <v>#REF!</v>
      </c>
      <c r="K28" s="13" t="e">
        <f t="shared" si="1"/>
        <v>#REF!</v>
      </c>
      <c r="L28" s="13" t="e">
        <f t="shared" si="2"/>
        <v>#REF!</v>
      </c>
      <c r="M28" s="13" t="e">
        <f t="shared" si="3"/>
        <v>#REF!</v>
      </c>
      <c r="N28" s="168">
        <f t="shared" si="4"/>
        <v>0</v>
      </c>
      <c r="O28" s="168">
        <f t="shared" si="5"/>
        <v>0</v>
      </c>
      <c r="P28" s="117" t="e">
        <f t="shared" si="6"/>
        <v>#REF!</v>
      </c>
      <c r="Q28" s="117">
        <f t="shared" si="7"/>
        <v>0</v>
      </c>
    </row>
    <row r="29" spans="1:17" s="18" customFormat="1">
      <c r="A29" s="17"/>
      <c r="B29" s="17"/>
      <c r="C29" s="45"/>
      <c r="D29" s="17"/>
      <c r="E29" s="13">
        <f>+คะแนนการทำงานเป็นทีม!L22</f>
        <v>0</v>
      </c>
      <c r="F29" s="13" t="e">
        <f>+คะแนนการทำงานเป็นทีม!#REF!</f>
        <v>#REF!</v>
      </c>
      <c r="G29" s="19"/>
      <c r="H29" s="19"/>
      <c r="I29" s="19"/>
      <c r="J29" s="13" t="e">
        <f t="shared" si="0"/>
        <v>#REF!</v>
      </c>
      <c r="K29" s="13" t="e">
        <f t="shared" si="1"/>
        <v>#REF!</v>
      </c>
      <c r="L29" s="13" t="e">
        <f t="shared" si="2"/>
        <v>#REF!</v>
      </c>
      <c r="M29" s="13" t="e">
        <f t="shared" si="3"/>
        <v>#REF!</v>
      </c>
      <c r="N29" s="168">
        <f t="shared" si="4"/>
        <v>0</v>
      </c>
      <c r="O29" s="168">
        <f t="shared" si="5"/>
        <v>0</v>
      </c>
      <c r="P29" s="117" t="e">
        <f t="shared" si="6"/>
        <v>#REF!</v>
      </c>
      <c r="Q29" s="117">
        <f t="shared" si="7"/>
        <v>0</v>
      </c>
    </row>
    <row r="30" spans="1:17" s="18" customFormat="1">
      <c r="A30" s="17"/>
      <c r="B30" s="17"/>
      <c r="C30" s="45"/>
      <c r="D30" s="17"/>
      <c r="E30" s="13">
        <f>+คะแนนการทำงานเป็นทีม!L23</f>
        <v>0</v>
      </c>
      <c r="F30" s="13" t="e">
        <f>+คะแนนการทำงานเป็นทีม!#REF!</f>
        <v>#REF!</v>
      </c>
      <c r="G30" s="19"/>
      <c r="H30" s="19"/>
      <c r="I30" s="19"/>
      <c r="J30" s="13" t="e">
        <f t="shared" si="0"/>
        <v>#REF!</v>
      </c>
      <c r="K30" s="13" t="e">
        <f t="shared" si="1"/>
        <v>#REF!</v>
      </c>
      <c r="L30" s="13" t="e">
        <f t="shared" si="2"/>
        <v>#REF!</v>
      </c>
      <c r="M30" s="13" t="e">
        <f t="shared" si="3"/>
        <v>#REF!</v>
      </c>
      <c r="N30" s="168">
        <f t="shared" si="4"/>
        <v>0</v>
      </c>
      <c r="O30" s="168">
        <f t="shared" si="5"/>
        <v>0</v>
      </c>
      <c r="P30" s="117" t="e">
        <f t="shared" si="6"/>
        <v>#REF!</v>
      </c>
      <c r="Q30" s="117">
        <f t="shared" si="7"/>
        <v>0</v>
      </c>
    </row>
    <row r="31" spans="1:17" s="18" customFormat="1">
      <c r="A31" s="17"/>
      <c r="B31" s="17"/>
      <c r="C31" s="45"/>
      <c r="D31" s="17"/>
      <c r="E31" s="13">
        <f>+คะแนนการทำงานเป็นทีม!L24</f>
        <v>0</v>
      </c>
      <c r="F31" s="13" t="e">
        <f>+คะแนนการทำงานเป็นทีม!#REF!</f>
        <v>#REF!</v>
      </c>
      <c r="G31" s="19"/>
      <c r="H31" s="19"/>
      <c r="I31" s="19"/>
      <c r="J31" s="13" t="e">
        <f t="shared" si="0"/>
        <v>#REF!</v>
      </c>
      <c r="K31" s="13" t="e">
        <f t="shared" si="1"/>
        <v>#REF!</v>
      </c>
      <c r="L31" s="13" t="e">
        <f t="shared" si="2"/>
        <v>#REF!</v>
      </c>
      <c r="M31" s="13" t="e">
        <f t="shared" si="3"/>
        <v>#REF!</v>
      </c>
      <c r="N31" s="168">
        <f t="shared" si="4"/>
        <v>0</v>
      </c>
      <c r="O31" s="168">
        <f t="shared" si="5"/>
        <v>0</v>
      </c>
      <c r="P31" s="117" t="e">
        <f t="shared" si="6"/>
        <v>#REF!</v>
      </c>
      <c r="Q31" s="117">
        <f t="shared" si="7"/>
        <v>0</v>
      </c>
    </row>
    <row r="32" spans="1:17" s="18" customFormat="1">
      <c r="A32" s="17"/>
      <c r="B32" s="17"/>
      <c r="C32" s="45"/>
      <c r="D32" s="17"/>
      <c r="E32" s="13">
        <f>+คะแนนการทำงานเป็นทีม!L25</f>
        <v>0</v>
      </c>
      <c r="F32" s="13" t="e">
        <f>+คะแนนการทำงานเป็นทีม!#REF!</f>
        <v>#REF!</v>
      </c>
      <c r="G32" s="19"/>
      <c r="H32" s="19"/>
      <c r="I32" s="19"/>
      <c r="J32" s="13" t="e">
        <f t="shared" si="0"/>
        <v>#REF!</v>
      </c>
      <c r="K32" s="13" t="e">
        <f t="shared" si="1"/>
        <v>#REF!</v>
      </c>
      <c r="L32" s="13" t="e">
        <f t="shared" si="2"/>
        <v>#REF!</v>
      </c>
      <c r="M32" s="13" t="e">
        <f t="shared" si="3"/>
        <v>#REF!</v>
      </c>
      <c r="N32" s="168">
        <f t="shared" si="4"/>
        <v>0</v>
      </c>
      <c r="O32" s="168">
        <f t="shared" si="5"/>
        <v>0</v>
      </c>
      <c r="P32" s="117" t="e">
        <f t="shared" si="6"/>
        <v>#REF!</v>
      </c>
      <c r="Q32" s="117">
        <f t="shared" si="7"/>
        <v>0</v>
      </c>
    </row>
    <row r="33" spans="1:17" s="18" customFormat="1">
      <c r="A33" s="17"/>
      <c r="B33" s="17"/>
      <c r="C33" s="45"/>
      <c r="D33" s="17"/>
      <c r="E33" s="13">
        <f>+คะแนนการทำงานเป็นทีม!L26</f>
        <v>0</v>
      </c>
      <c r="F33" s="13" t="e">
        <f>+คะแนนการทำงานเป็นทีม!#REF!</f>
        <v>#REF!</v>
      </c>
      <c r="G33" s="19"/>
      <c r="H33" s="19"/>
      <c r="I33" s="19"/>
      <c r="J33" s="13" t="e">
        <f t="shared" si="0"/>
        <v>#REF!</v>
      </c>
      <c r="K33" s="13" t="e">
        <f t="shared" si="1"/>
        <v>#REF!</v>
      </c>
      <c r="L33" s="13" t="e">
        <f t="shared" si="2"/>
        <v>#REF!</v>
      </c>
      <c r="M33" s="13" t="e">
        <f t="shared" si="3"/>
        <v>#REF!</v>
      </c>
      <c r="N33" s="168">
        <f t="shared" si="4"/>
        <v>0</v>
      </c>
      <c r="O33" s="168">
        <f t="shared" si="5"/>
        <v>0</v>
      </c>
      <c r="P33" s="117" t="e">
        <f t="shared" si="6"/>
        <v>#REF!</v>
      </c>
      <c r="Q33" s="117">
        <f t="shared" si="7"/>
        <v>0</v>
      </c>
    </row>
    <row r="34" spans="1:17" s="18" customFormat="1">
      <c r="A34" s="17"/>
      <c r="B34" s="17"/>
      <c r="C34" s="45"/>
      <c r="D34" s="17"/>
      <c r="E34" s="13">
        <f>+คะแนนการทำงานเป็นทีม!L27</f>
        <v>0</v>
      </c>
      <c r="F34" s="13" t="e">
        <f>+คะแนนการทำงานเป็นทีม!#REF!</f>
        <v>#REF!</v>
      </c>
      <c r="G34" s="19"/>
      <c r="H34" s="19"/>
      <c r="I34" s="19"/>
      <c r="J34" s="13" t="e">
        <f t="shared" si="0"/>
        <v>#REF!</v>
      </c>
      <c r="K34" s="13" t="e">
        <f t="shared" si="1"/>
        <v>#REF!</v>
      </c>
      <c r="L34" s="13" t="e">
        <f t="shared" si="2"/>
        <v>#REF!</v>
      </c>
      <c r="M34" s="13" t="e">
        <f t="shared" si="3"/>
        <v>#REF!</v>
      </c>
      <c r="N34" s="168">
        <f t="shared" si="4"/>
        <v>0</v>
      </c>
      <c r="O34" s="168">
        <f t="shared" si="5"/>
        <v>0</v>
      </c>
      <c r="P34" s="117" t="e">
        <f t="shared" si="6"/>
        <v>#REF!</v>
      </c>
      <c r="Q34" s="117">
        <f t="shared" si="7"/>
        <v>0</v>
      </c>
    </row>
    <row r="35" spans="1:17" s="18" customFormat="1">
      <c r="A35" s="17"/>
      <c r="B35" s="17"/>
      <c r="C35" s="45"/>
      <c r="D35" s="17"/>
      <c r="E35" s="13">
        <f>+คะแนนการทำงานเป็นทีม!L28</f>
        <v>0</v>
      </c>
      <c r="F35" s="13" t="e">
        <f>+คะแนนการทำงานเป็นทีม!#REF!</f>
        <v>#REF!</v>
      </c>
      <c r="G35" s="19"/>
      <c r="H35" s="19"/>
      <c r="I35" s="19"/>
      <c r="J35" s="13" t="e">
        <f t="shared" si="0"/>
        <v>#REF!</v>
      </c>
      <c r="K35" s="13" t="e">
        <f t="shared" si="1"/>
        <v>#REF!</v>
      </c>
      <c r="L35" s="13" t="e">
        <f t="shared" si="2"/>
        <v>#REF!</v>
      </c>
      <c r="M35" s="13" t="e">
        <f t="shared" si="3"/>
        <v>#REF!</v>
      </c>
      <c r="N35" s="168">
        <f t="shared" si="4"/>
        <v>0</v>
      </c>
      <c r="O35" s="168">
        <f t="shared" si="5"/>
        <v>0</v>
      </c>
      <c r="P35" s="117" t="e">
        <f t="shared" si="6"/>
        <v>#REF!</v>
      </c>
      <c r="Q35" s="117">
        <f t="shared" si="7"/>
        <v>0</v>
      </c>
    </row>
    <row r="36" spans="1:17" s="18" customFormat="1">
      <c r="A36" s="17"/>
      <c r="B36" s="17"/>
      <c r="C36" s="45"/>
      <c r="D36" s="17"/>
      <c r="E36" s="13">
        <f>+คะแนนการทำงานเป็นทีม!L29</f>
        <v>0</v>
      </c>
      <c r="F36" s="13" t="e">
        <f>+คะแนนการทำงานเป็นทีม!#REF!</f>
        <v>#REF!</v>
      </c>
      <c r="G36" s="19"/>
      <c r="H36" s="19"/>
      <c r="I36" s="19"/>
      <c r="J36" s="13" t="e">
        <f t="shared" si="0"/>
        <v>#REF!</v>
      </c>
      <c r="K36" s="13" t="e">
        <f t="shared" si="1"/>
        <v>#REF!</v>
      </c>
      <c r="L36" s="13" t="e">
        <f t="shared" si="2"/>
        <v>#REF!</v>
      </c>
      <c r="M36" s="13" t="e">
        <f t="shared" si="3"/>
        <v>#REF!</v>
      </c>
      <c r="N36" s="168">
        <f t="shared" si="4"/>
        <v>0</v>
      </c>
      <c r="O36" s="168">
        <f t="shared" si="5"/>
        <v>0</v>
      </c>
      <c r="P36" s="117" t="e">
        <f t="shared" si="6"/>
        <v>#REF!</v>
      </c>
      <c r="Q36" s="117">
        <f t="shared" si="7"/>
        <v>0</v>
      </c>
    </row>
    <row r="37" spans="1:17" s="18" customFormat="1">
      <c r="A37" s="17"/>
      <c r="B37" s="17"/>
      <c r="C37" s="45"/>
      <c r="D37" s="17"/>
      <c r="E37" s="13">
        <f>+คะแนนการทำงานเป็นทีม!L30</f>
        <v>0</v>
      </c>
      <c r="F37" s="13" t="e">
        <f>+คะแนนการทำงานเป็นทีม!#REF!</f>
        <v>#REF!</v>
      </c>
      <c r="G37" s="19"/>
      <c r="H37" s="19"/>
      <c r="I37" s="19"/>
      <c r="J37" s="13" t="e">
        <f t="shared" si="0"/>
        <v>#REF!</v>
      </c>
      <c r="K37" s="13" t="e">
        <f t="shared" si="1"/>
        <v>#REF!</v>
      </c>
      <c r="L37" s="13" t="e">
        <f t="shared" si="2"/>
        <v>#REF!</v>
      </c>
      <c r="M37" s="13" t="e">
        <f t="shared" si="3"/>
        <v>#REF!</v>
      </c>
      <c r="N37" s="168">
        <f t="shared" si="4"/>
        <v>0</v>
      </c>
      <c r="O37" s="168">
        <f t="shared" si="5"/>
        <v>0</v>
      </c>
      <c r="P37" s="117" t="e">
        <f t="shared" si="6"/>
        <v>#REF!</v>
      </c>
      <c r="Q37" s="117">
        <f t="shared" si="7"/>
        <v>0</v>
      </c>
    </row>
    <row r="38" spans="1:17" s="18" customFormat="1">
      <c r="A38" s="17"/>
      <c r="B38" s="17"/>
      <c r="C38" s="45"/>
      <c r="D38" s="17"/>
      <c r="E38" s="13">
        <f>+คะแนนการทำงานเป็นทีม!L31</f>
        <v>0</v>
      </c>
      <c r="F38" s="13" t="e">
        <f>+คะแนนการทำงานเป็นทีม!#REF!</f>
        <v>#REF!</v>
      </c>
      <c r="G38" s="19"/>
      <c r="H38" s="19"/>
      <c r="I38" s="19"/>
      <c r="J38" s="13" t="e">
        <f t="shared" si="0"/>
        <v>#REF!</v>
      </c>
      <c r="K38" s="13" t="e">
        <f t="shared" si="1"/>
        <v>#REF!</v>
      </c>
      <c r="L38" s="13" t="e">
        <f t="shared" si="2"/>
        <v>#REF!</v>
      </c>
      <c r="M38" s="13" t="e">
        <f t="shared" si="3"/>
        <v>#REF!</v>
      </c>
      <c r="N38" s="168">
        <f t="shared" si="4"/>
        <v>0</v>
      </c>
      <c r="O38" s="168">
        <f t="shared" si="5"/>
        <v>0</v>
      </c>
      <c r="P38" s="117" t="e">
        <f t="shared" si="6"/>
        <v>#REF!</v>
      </c>
      <c r="Q38" s="117">
        <f t="shared" si="7"/>
        <v>0</v>
      </c>
    </row>
    <row r="39" spans="1:17" s="18" customFormat="1">
      <c r="A39" s="17"/>
      <c r="B39" s="17"/>
      <c r="C39" s="45"/>
      <c r="D39" s="17"/>
      <c r="E39" s="13">
        <f>+คะแนนการทำงานเป็นทีม!L32</f>
        <v>0</v>
      </c>
      <c r="F39" s="13" t="e">
        <f>+คะแนนการทำงานเป็นทีม!#REF!</f>
        <v>#REF!</v>
      </c>
      <c r="G39" s="19"/>
      <c r="H39" s="19"/>
      <c r="I39" s="19"/>
      <c r="J39" s="13" t="e">
        <f t="shared" si="0"/>
        <v>#REF!</v>
      </c>
      <c r="K39" s="13" t="e">
        <f t="shared" si="1"/>
        <v>#REF!</v>
      </c>
      <c r="L39" s="13" t="e">
        <f t="shared" si="2"/>
        <v>#REF!</v>
      </c>
      <c r="M39" s="13" t="e">
        <f t="shared" si="3"/>
        <v>#REF!</v>
      </c>
      <c r="N39" s="168">
        <f t="shared" si="4"/>
        <v>0</v>
      </c>
      <c r="O39" s="168">
        <f t="shared" si="5"/>
        <v>0</v>
      </c>
      <c r="P39" s="117" t="e">
        <f t="shared" si="6"/>
        <v>#REF!</v>
      </c>
      <c r="Q39" s="117">
        <f t="shared" si="7"/>
        <v>0</v>
      </c>
    </row>
    <row r="40" spans="1:17" s="18" customFormat="1">
      <c r="A40" s="17"/>
      <c r="B40" s="17"/>
      <c r="C40" s="45"/>
      <c r="D40" s="17"/>
      <c r="E40" s="13">
        <f>+คะแนนการทำงานเป็นทีม!L33</f>
        <v>0</v>
      </c>
      <c r="F40" s="13" t="e">
        <f>+คะแนนการทำงานเป็นทีม!#REF!</f>
        <v>#REF!</v>
      </c>
      <c r="G40" s="19"/>
      <c r="H40" s="19"/>
      <c r="I40" s="19"/>
      <c r="J40" s="13" t="e">
        <f t="shared" si="0"/>
        <v>#REF!</v>
      </c>
      <c r="K40" s="13" t="e">
        <f t="shared" si="1"/>
        <v>#REF!</v>
      </c>
      <c r="L40" s="13" t="e">
        <f t="shared" si="2"/>
        <v>#REF!</v>
      </c>
      <c r="M40" s="13" t="e">
        <f t="shared" si="3"/>
        <v>#REF!</v>
      </c>
      <c r="N40" s="168">
        <f t="shared" si="4"/>
        <v>0</v>
      </c>
      <c r="O40" s="168">
        <f t="shared" si="5"/>
        <v>0</v>
      </c>
      <c r="P40" s="117" t="e">
        <f t="shared" si="6"/>
        <v>#REF!</v>
      </c>
      <c r="Q40" s="117">
        <f t="shared" si="7"/>
        <v>0</v>
      </c>
    </row>
    <row r="41" spans="1:17" s="18" customFormat="1">
      <c r="A41" s="17"/>
      <c r="B41" s="17"/>
      <c r="C41" s="45"/>
      <c r="D41" s="17"/>
      <c r="E41" s="13">
        <f>+คะแนนการทำงานเป็นทีม!L34</f>
        <v>0</v>
      </c>
      <c r="F41" s="13" t="e">
        <f>+คะแนนการทำงานเป็นทีม!#REF!</f>
        <v>#REF!</v>
      </c>
      <c r="G41" s="19"/>
      <c r="H41" s="19"/>
      <c r="I41" s="19"/>
      <c r="J41" s="13" t="e">
        <f t="shared" si="0"/>
        <v>#REF!</v>
      </c>
      <c r="K41" s="13" t="e">
        <f t="shared" si="1"/>
        <v>#REF!</v>
      </c>
      <c r="L41" s="13" t="e">
        <f t="shared" si="2"/>
        <v>#REF!</v>
      </c>
      <c r="M41" s="13" t="e">
        <f t="shared" si="3"/>
        <v>#REF!</v>
      </c>
      <c r="N41" s="168">
        <f t="shared" si="4"/>
        <v>0</v>
      </c>
      <c r="O41" s="168">
        <f t="shared" si="5"/>
        <v>0</v>
      </c>
      <c r="P41" s="117" t="e">
        <f t="shared" si="6"/>
        <v>#REF!</v>
      </c>
      <c r="Q41" s="117">
        <f t="shared" si="7"/>
        <v>0</v>
      </c>
    </row>
    <row r="42" spans="1:17" s="18" customFormat="1">
      <c r="A42" s="17"/>
      <c r="B42" s="17"/>
      <c r="C42" s="45"/>
      <c r="D42" s="17"/>
      <c r="E42" s="13">
        <f>+คะแนนการทำงานเป็นทีม!L35</f>
        <v>0</v>
      </c>
      <c r="F42" s="13" t="e">
        <f>+คะแนนการทำงานเป็นทีม!#REF!</f>
        <v>#REF!</v>
      </c>
      <c r="G42" s="19"/>
      <c r="H42" s="19"/>
      <c r="I42" s="19"/>
      <c r="J42" s="13" t="e">
        <f t="shared" si="0"/>
        <v>#REF!</v>
      </c>
      <c r="K42" s="13" t="e">
        <f t="shared" si="1"/>
        <v>#REF!</v>
      </c>
      <c r="L42" s="13" t="e">
        <f t="shared" si="2"/>
        <v>#REF!</v>
      </c>
      <c r="M42" s="13" t="e">
        <f t="shared" si="3"/>
        <v>#REF!</v>
      </c>
      <c r="N42" s="168">
        <f t="shared" si="4"/>
        <v>0</v>
      </c>
      <c r="O42" s="168">
        <f t="shared" si="5"/>
        <v>0</v>
      </c>
      <c r="P42" s="117" t="e">
        <f t="shared" si="6"/>
        <v>#REF!</v>
      </c>
      <c r="Q42" s="117">
        <f t="shared" si="7"/>
        <v>0</v>
      </c>
    </row>
    <row r="43" spans="1:17" s="18" customFormat="1">
      <c r="A43" s="17"/>
      <c r="B43" s="17"/>
      <c r="C43" s="45"/>
      <c r="D43" s="17"/>
      <c r="E43" s="13">
        <f>+คะแนนการทำงานเป็นทีม!L36</f>
        <v>0</v>
      </c>
      <c r="F43" s="13" t="e">
        <f>+คะแนนการทำงานเป็นทีม!#REF!</f>
        <v>#REF!</v>
      </c>
      <c r="G43" s="19"/>
      <c r="H43" s="19"/>
      <c r="I43" s="19"/>
      <c r="J43" s="13" t="e">
        <f t="shared" si="0"/>
        <v>#REF!</v>
      </c>
      <c r="K43" s="13" t="e">
        <f t="shared" si="1"/>
        <v>#REF!</v>
      </c>
      <c r="L43" s="13" t="e">
        <f t="shared" si="2"/>
        <v>#REF!</v>
      </c>
      <c r="M43" s="13" t="e">
        <f t="shared" si="3"/>
        <v>#REF!</v>
      </c>
      <c r="N43" s="168">
        <f t="shared" si="4"/>
        <v>0</v>
      </c>
      <c r="O43" s="168">
        <f t="shared" si="5"/>
        <v>0</v>
      </c>
      <c r="P43" s="117" t="e">
        <f t="shared" si="6"/>
        <v>#REF!</v>
      </c>
      <c r="Q43" s="117">
        <f t="shared" si="7"/>
        <v>0</v>
      </c>
    </row>
    <row r="44" spans="1:17" s="18" customFormat="1">
      <c r="A44" s="17"/>
      <c r="B44" s="17"/>
      <c r="C44" s="45"/>
      <c r="D44" s="17"/>
      <c r="E44" s="13">
        <f>+คะแนนการทำงานเป็นทีม!L37</f>
        <v>0</v>
      </c>
      <c r="F44" s="13" t="e">
        <f>+คะแนนการทำงานเป็นทีม!#REF!</f>
        <v>#REF!</v>
      </c>
      <c r="G44" s="19"/>
      <c r="H44" s="19"/>
      <c r="I44" s="19"/>
      <c r="J44" s="13" t="e">
        <f t="shared" ref="J44:J75" si="8">SUM(E44:F44)</f>
        <v>#REF!</v>
      </c>
      <c r="K44" s="13" t="e">
        <f t="shared" si="1"/>
        <v>#REF!</v>
      </c>
      <c r="L44" s="13" t="e">
        <f t="shared" si="2"/>
        <v>#REF!</v>
      </c>
      <c r="M44" s="13" t="e">
        <f t="shared" si="3"/>
        <v>#REF!</v>
      </c>
      <c r="N44" s="168">
        <f t="shared" si="4"/>
        <v>0</v>
      </c>
      <c r="O44" s="168">
        <f t="shared" si="5"/>
        <v>0</v>
      </c>
      <c r="P44" s="117" t="e">
        <f t="shared" si="6"/>
        <v>#REF!</v>
      </c>
      <c r="Q44" s="117">
        <f t="shared" si="7"/>
        <v>0</v>
      </c>
    </row>
    <row r="45" spans="1:17" s="18" customFormat="1">
      <c r="A45" s="17"/>
      <c r="B45" s="17"/>
      <c r="C45" s="45"/>
      <c r="D45" s="17"/>
      <c r="E45" s="13">
        <f>+คะแนนการทำงานเป็นทีม!L38</f>
        <v>0</v>
      </c>
      <c r="F45" s="13" t="e">
        <f>+คะแนนการทำงานเป็นทีม!#REF!</f>
        <v>#REF!</v>
      </c>
      <c r="G45" s="19"/>
      <c r="H45" s="19"/>
      <c r="I45" s="19"/>
      <c r="J45" s="13" t="e">
        <f t="shared" si="8"/>
        <v>#REF!</v>
      </c>
      <c r="K45" s="13" t="e">
        <f t="shared" si="1"/>
        <v>#REF!</v>
      </c>
      <c r="L45" s="13" t="e">
        <f t="shared" si="2"/>
        <v>#REF!</v>
      </c>
      <c r="M45" s="13" t="e">
        <f t="shared" si="3"/>
        <v>#REF!</v>
      </c>
      <c r="N45" s="168">
        <f t="shared" si="4"/>
        <v>0</v>
      </c>
      <c r="O45" s="168">
        <f t="shared" si="5"/>
        <v>0</v>
      </c>
      <c r="P45" s="117" t="e">
        <f t="shared" si="6"/>
        <v>#REF!</v>
      </c>
      <c r="Q45" s="117">
        <f t="shared" si="7"/>
        <v>0</v>
      </c>
    </row>
    <row r="46" spans="1:17" s="18" customFormat="1">
      <c r="A46" s="17"/>
      <c r="B46" s="17"/>
      <c r="C46" s="45"/>
      <c r="D46" s="17"/>
      <c r="E46" s="13">
        <f>+คะแนนการทำงานเป็นทีม!L39</f>
        <v>0</v>
      </c>
      <c r="F46" s="13" t="e">
        <f>+คะแนนการทำงานเป็นทีม!#REF!</f>
        <v>#REF!</v>
      </c>
      <c r="G46" s="19"/>
      <c r="H46" s="19"/>
      <c r="I46" s="19"/>
      <c r="J46" s="13" t="e">
        <f t="shared" si="8"/>
        <v>#REF!</v>
      </c>
      <c r="K46" s="13" t="e">
        <f t="shared" si="1"/>
        <v>#REF!</v>
      </c>
      <c r="L46" s="13" t="e">
        <f t="shared" si="2"/>
        <v>#REF!</v>
      </c>
      <c r="M46" s="13" t="e">
        <f t="shared" si="3"/>
        <v>#REF!</v>
      </c>
      <c r="N46" s="168">
        <f t="shared" si="4"/>
        <v>0</v>
      </c>
      <c r="O46" s="168">
        <f t="shared" si="5"/>
        <v>0</v>
      </c>
      <c r="P46" s="117" t="e">
        <f t="shared" si="6"/>
        <v>#REF!</v>
      </c>
      <c r="Q46" s="117">
        <f t="shared" si="7"/>
        <v>0</v>
      </c>
    </row>
    <row r="47" spans="1:17" s="18" customFormat="1">
      <c r="A47" s="17"/>
      <c r="B47" s="17"/>
      <c r="C47" s="45"/>
      <c r="D47" s="17"/>
      <c r="E47" s="13">
        <f>+คะแนนการทำงานเป็นทีม!L40</f>
        <v>0</v>
      </c>
      <c r="F47" s="13" t="e">
        <f>+คะแนนการทำงานเป็นทีม!#REF!</f>
        <v>#REF!</v>
      </c>
      <c r="G47" s="19"/>
      <c r="H47" s="19"/>
      <c r="I47" s="19"/>
      <c r="J47" s="13" t="e">
        <f t="shared" si="8"/>
        <v>#REF!</v>
      </c>
      <c r="K47" s="13" t="e">
        <f t="shared" si="1"/>
        <v>#REF!</v>
      </c>
      <c r="L47" s="13" t="e">
        <f t="shared" si="2"/>
        <v>#REF!</v>
      </c>
      <c r="M47" s="13" t="e">
        <f t="shared" si="3"/>
        <v>#REF!</v>
      </c>
      <c r="N47" s="168">
        <f t="shared" si="4"/>
        <v>0</v>
      </c>
      <c r="O47" s="168">
        <f t="shared" si="5"/>
        <v>0</v>
      </c>
      <c r="P47" s="117" t="e">
        <f t="shared" si="6"/>
        <v>#REF!</v>
      </c>
      <c r="Q47" s="117">
        <f t="shared" si="7"/>
        <v>0</v>
      </c>
    </row>
    <row r="48" spans="1:17" s="18" customFormat="1">
      <c r="A48" s="17"/>
      <c r="B48" s="17"/>
      <c r="C48" s="45"/>
      <c r="D48" s="17"/>
      <c r="E48" s="13">
        <f>+คะแนนการทำงานเป็นทีม!L41</f>
        <v>0</v>
      </c>
      <c r="F48" s="13" t="e">
        <f>+คะแนนการทำงานเป็นทีม!#REF!</f>
        <v>#REF!</v>
      </c>
      <c r="G48" s="19"/>
      <c r="H48" s="19"/>
      <c r="I48" s="19"/>
      <c r="J48" s="13" t="e">
        <f t="shared" si="8"/>
        <v>#REF!</v>
      </c>
      <c r="K48" s="13" t="e">
        <f t="shared" si="1"/>
        <v>#REF!</v>
      </c>
      <c r="L48" s="13" t="e">
        <f t="shared" si="2"/>
        <v>#REF!</v>
      </c>
      <c r="M48" s="13" t="e">
        <f t="shared" si="3"/>
        <v>#REF!</v>
      </c>
      <c r="N48" s="168">
        <f t="shared" si="4"/>
        <v>0</v>
      </c>
      <c r="O48" s="168">
        <f t="shared" si="5"/>
        <v>0</v>
      </c>
      <c r="P48" s="117" t="e">
        <f t="shared" si="6"/>
        <v>#REF!</v>
      </c>
      <c r="Q48" s="117">
        <f t="shared" si="7"/>
        <v>0</v>
      </c>
    </row>
    <row r="49" spans="1:17" s="18" customFormat="1">
      <c r="A49" s="46"/>
      <c r="B49" s="17"/>
      <c r="C49" s="47"/>
      <c r="D49" s="17"/>
      <c r="E49" s="13">
        <f>+คะแนนการทำงานเป็นทีม!L42</f>
        <v>0</v>
      </c>
      <c r="F49" s="13" t="e">
        <f>+คะแนนการทำงานเป็นทีม!#REF!</f>
        <v>#REF!</v>
      </c>
      <c r="G49" s="19"/>
      <c r="H49" s="19"/>
      <c r="I49" s="19"/>
      <c r="J49" s="13" t="e">
        <f t="shared" si="8"/>
        <v>#REF!</v>
      </c>
      <c r="K49" s="13" t="e">
        <f t="shared" si="1"/>
        <v>#REF!</v>
      </c>
      <c r="L49" s="13" t="e">
        <f t="shared" si="2"/>
        <v>#REF!</v>
      </c>
      <c r="M49" s="13" t="e">
        <f t="shared" si="3"/>
        <v>#REF!</v>
      </c>
      <c r="N49" s="168">
        <f t="shared" si="4"/>
        <v>0</v>
      </c>
      <c r="O49" s="168">
        <f t="shared" si="5"/>
        <v>0</v>
      </c>
      <c r="P49" s="117" t="e">
        <f t="shared" si="6"/>
        <v>#REF!</v>
      </c>
      <c r="Q49" s="117">
        <f t="shared" si="7"/>
        <v>0</v>
      </c>
    </row>
    <row r="50" spans="1:17" s="18" customFormat="1">
      <c r="A50" s="46"/>
      <c r="B50" s="17"/>
      <c r="C50" s="47"/>
      <c r="D50" s="17"/>
      <c r="E50" s="13">
        <f>+คะแนนการทำงานเป็นทีม!L43</f>
        <v>0</v>
      </c>
      <c r="F50" s="13" t="e">
        <f>+คะแนนการทำงานเป็นทีม!#REF!</f>
        <v>#REF!</v>
      </c>
      <c r="G50" s="19"/>
      <c r="H50" s="19"/>
      <c r="I50" s="19"/>
      <c r="J50" s="13" t="e">
        <f t="shared" si="8"/>
        <v>#REF!</v>
      </c>
      <c r="K50" s="13" t="e">
        <f t="shared" si="1"/>
        <v>#REF!</v>
      </c>
      <c r="L50" s="13" t="e">
        <f t="shared" si="2"/>
        <v>#REF!</v>
      </c>
      <c r="M50" s="13" t="e">
        <f t="shared" si="3"/>
        <v>#REF!</v>
      </c>
      <c r="N50" s="168">
        <f t="shared" si="4"/>
        <v>0</v>
      </c>
      <c r="O50" s="168">
        <f t="shared" si="5"/>
        <v>0</v>
      </c>
      <c r="P50" s="117" t="e">
        <f t="shared" si="6"/>
        <v>#REF!</v>
      </c>
      <c r="Q50" s="117">
        <f t="shared" si="7"/>
        <v>0</v>
      </c>
    </row>
    <row r="51" spans="1:17" s="18" customFormat="1">
      <c r="A51" s="46"/>
      <c r="B51" s="17"/>
      <c r="C51" s="47"/>
      <c r="D51" s="17"/>
      <c r="E51" s="13">
        <f>+คะแนนการทำงานเป็นทีม!L44</f>
        <v>0</v>
      </c>
      <c r="F51" s="13" t="e">
        <f>+คะแนนการทำงานเป็นทีม!#REF!</f>
        <v>#REF!</v>
      </c>
      <c r="G51" s="19"/>
      <c r="H51" s="19"/>
      <c r="I51" s="19"/>
      <c r="J51" s="13" t="e">
        <f t="shared" si="8"/>
        <v>#REF!</v>
      </c>
      <c r="K51" s="13" t="e">
        <f t="shared" si="1"/>
        <v>#REF!</v>
      </c>
      <c r="L51" s="13" t="e">
        <f t="shared" si="2"/>
        <v>#REF!</v>
      </c>
      <c r="M51" s="13" t="e">
        <f t="shared" si="3"/>
        <v>#REF!</v>
      </c>
      <c r="N51" s="168">
        <f t="shared" si="4"/>
        <v>0</v>
      </c>
      <c r="O51" s="168">
        <f t="shared" si="5"/>
        <v>0</v>
      </c>
      <c r="P51" s="117" t="e">
        <f t="shared" si="6"/>
        <v>#REF!</v>
      </c>
      <c r="Q51" s="117">
        <f t="shared" si="7"/>
        <v>0</v>
      </c>
    </row>
    <row r="52" spans="1:17" s="18" customFormat="1">
      <c r="A52" s="46"/>
      <c r="B52" s="17"/>
      <c r="C52" s="47"/>
      <c r="D52" s="17"/>
      <c r="E52" s="13">
        <f>+คะแนนการทำงานเป็นทีม!L45</f>
        <v>0</v>
      </c>
      <c r="F52" s="13" t="e">
        <f>+คะแนนการทำงานเป็นทีม!#REF!</f>
        <v>#REF!</v>
      </c>
      <c r="G52" s="19"/>
      <c r="H52" s="19"/>
      <c r="I52" s="19"/>
      <c r="J52" s="13" t="e">
        <f t="shared" si="8"/>
        <v>#REF!</v>
      </c>
      <c r="K52" s="13" t="e">
        <f t="shared" si="1"/>
        <v>#REF!</v>
      </c>
      <c r="L52" s="13" t="e">
        <f t="shared" si="2"/>
        <v>#REF!</v>
      </c>
      <c r="M52" s="13" t="e">
        <f t="shared" si="3"/>
        <v>#REF!</v>
      </c>
      <c r="N52" s="168">
        <f t="shared" si="4"/>
        <v>0</v>
      </c>
      <c r="O52" s="168">
        <f t="shared" si="5"/>
        <v>0</v>
      </c>
      <c r="P52" s="117" t="e">
        <f t="shared" si="6"/>
        <v>#REF!</v>
      </c>
      <c r="Q52" s="117">
        <f t="shared" si="7"/>
        <v>0</v>
      </c>
    </row>
    <row r="53" spans="1:17" s="18" customFormat="1">
      <c r="A53" s="46"/>
      <c r="B53" s="17"/>
      <c r="C53" s="47"/>
      <c r="D53" s="17"/>
      <c r="E53" s="13">
        <f>+คะแนนการทำงานเป็นทีม!L46</f>
        <v>0</v>
      </c>
      <c r="F53" s="13" t="e">
        <f>+คะแนนการทำงานเป็นทีม!#REF!</f>
        <v>#REF!</v>
      </c>
      <c r="G53" s="19"/>
      <c r="H53" s="19"/>
      <c r="I53" s="19"/>
      <c r="J53" s="13" t="e">
        <f t="shared" si="8"/>
        <v>#REF!</v>
      </c>
      <c r="K53" s="13" t="e">
        <f t="shared" si="1"/>
        <v>#REF!</v>
      </c>
      <c r="L53" s="13" t="e">
        <f t="shared" si="2"/>
        <v>#REF!</v>
      </c>
      <c r="M53" s="13" t="e">
        <f t="shared" si="3"/>
        <v>#REF!</v>
      </c>
      <c r="N53" s="168">
        <f t="shared" si="4"/>
        <v>0</v>
      </c>
      <c r="O53" s="168">
        <f t="shared" si="5"/>
        <v>0</v>
      </c>
      <c r="P53" s="117" t="e">
        <f t="shared" si="6"/>
        <v>#REF!</v>
      </c>
      <c r="Q53" s="117">
        <f t="shared" si="7"/>
        <v>0</v>
      </c>
    </row>
    <row r="54" spans="1:17" s="18" customFormat="1">
      <c r="A54" s="46"/>
      <c r="B54" s="17"/>
      <c r="C54" s="47"/>
      <c r="D54" s="17"/>
      <c r="E54" s="13">
        <f>+คะแนนการทำงานเป็นทีม!L47</f>
        <v>0</v>
      </c>
      <c r="F54" s="13" t="e">
        <f>+คะแนนการทำงานเป็นทีม!#REF!</f>
        <v>#REF!</v>
      </c>
      <c r="G54" s="19"/>
      <c r="H54" s="19"/>
      <c r="I54" s="19"/>
      <c r="J54" s="13" t="e">
        <f t="shared" si="8"/>
        <v>#REF!</v>
      </c>
      <c r="K54" s="13" t="e">
        <f t="shared" si="1"/>
        <v>#REF!</v>
      </c>
      <c r="L54" s="13" t="e">
        <f t="shared" si="2"/>
        <v>#REF!</v>
      </c>
      <c r="M54" s="13" t="e">
        <f t="shared" si="3"/>
        <v>#REF!</v>
      </c>
      <c r="N54" s="168">
        <f t="shared" si="4"/>
        <v>0</v>
      </c>
      <c r="O54" s="168">
        <f t="shared" si="5"/>
        <v>0</v>
      </c>
      <c r="P54" s="117" t="e">
        <f t="shared" si="6"/>
        <v>#REF!</v>
      </c>
      <c r="Q54" s="117">
        <f t="shared" si="7"/>
        <v>0</v>
      </c>
    </row>
    <row r="55" spans="1:17" s="18" customFormat="1">
      <c r="A55" s="46"/>
      <c r="B55" s="17"/>
      <c r="C55" s="47"/>
      <c r="D55" s="17"/>
      <c r="E55" s="13">
        <f>+คะแนนการทำงานเป็นทีม!L48</f>
        <v>0</v>
      </c>
      <c r="F55" s="13" t="e">
        <f>+คะแนนการทำงานเป็นทีม!#REF!</f>
        <v>#REF!</v>
      </c>
      <c r="G55" s="19"/>
      <c r="H55" s="19"/>
      <c r="I55" s="19"/>
      <c r="J55" s="13" t="e">
        <f t="shared" si="8"/>
        <v>#REF!</v>
      </c>
      <c r="K55" s="13" t="e">
        <f t="shared" si="1"/>
        <v>#REF!</v>
      </c>
      <c r="L55" s="13" t="e">
        <f t="shared" si="2"/>
        <v>#REF!</v>
      </c>
      <c r="M55" s="13" t="e">
        <f t="shared" si="3"/>
        <v>#REF!</v>
      </c>
      <c r="N55" s="168">
        <f t="shared" si="4"/>
        <v>0</v>
      </c>
      <c r="O55" s="168">
        <f t="shared" si="5"/>
        <v>0</v>
      </c>
      <c r="P55" s="117" t="e">
        <f t="shared" si="6"/>
        <v>#REF!</v>
      </c>
      <c r="Q55" s="117">
        <f t="shared" si="7"/>
        <v>0</v>
      </c>
    </row>
    <row r="56" spans="1:17" s="18" customFormat="1">
      <c r="A56" s="46"/>
      <c r="B56" s="17"/>
      <c r="C56" s="47"/>
      <c r="D56" s="17"/>
      <c r="E56" s="13">
        <f>+คะแนนการทำงานเป็นทีม!L49</f>
        <v>0</v>
      </c>
      <c r="F56" s="13" t="e">
        <f>+คะแนนการทำงานเป็นทีม!#REF!</f>
        <v>#REF!</v>
      </c>
      <c r="G56" s="19"/>
      <c r="H56" s="19"/>
      <c r="I56" s="19"/>
      <c r="J56" s="13" t="e">
        <f t="shared" si="8"/>
        <v>#REF!</v>
      </c>
      <c r="K56" s="13" t="e">
        <f t="shared" si="1"/>
        <v>#REF!</v>
      </c>
      <c r="L56" s="13" t="e">
        <f t="shared" si="2"/>
        <v>#REF!</v>
      </c>
      <c r="M56" s="13" t="e">
        <f t="shared" si="3"/>
        <v>#REF!</v>
      </c>
      <c r="N56" s="168">
        <f t="shared" si="4"/>
        <v>0</v>
      </c>
      <c r="O56" s="168">
        <f t="shared" si="5"/>
        <v>0</v>
      </c>
      <c r="P56" s="117" t="e">
        <f t="shared" si="6"/>
        <v>#REF!</v>
      </c>
      <c r="Q56" s="117">
        <f t="shared" si="7"/>
        <v>0</v>
      </c>
    </row>
    <row r="57" spans="1:17" s="18" customFormat="1">
      <c r="A57" s="46"/>
      <c r="B57" s="17"/>
      <c r="C57" s="47"/>
      <c r="D57" s="17"/>
      <c r="E57" s="13">
        <f>+คะแนนการทำงานเป็นทีม!L50</f>
        <v>0</v>
      </c>
      <c r="F57" s="13" t="e">
        <f>+คะแนนการทำงานเป็นทีม!#REF!</f>
        <v>#REF!</v>
      </c>
      <c r="G57" s="19"/>
      <c r="H57" s="19"/>
      <c r="I57" s="19"/>
      <c r="J57" s="13" t="e">
        <f t="shared" si="8"/>
        <v>#REF!</v>
      </c>
      <c r="K57" s="13" t="e">
        <f t="shared" si="1"/>
        <v>#REF!</v>
      </c>
      <c r="L57" s="13" t="e">
        <f t="shared" si="2"/>
        <v>#REF!</v>
      </c>
      <c r="M57" s="13" t="e">
        <f t="shared" si="3"/>
        <v>#REF!</v>
      </c>
      <c r="N57" s="168">
        <f t="shared" si="4"/>
        <v>0</v>
      </c>
      <c r="O57" s="168">
        <f t="shared" si="5"/>
        <v>0</v>
      </c>
      <c r="P57" s="117" t="e">
        <f t="shared" si="6"/>
        <v>#REF!</v>
      </c>
      <c r="Q57" s="117">
        <f t="shared" si="7"/>
        <v>0</v>
      </c>
    </row>
    <row r="58" spans="1:17" s="18" customFormat="1">
      <c r="A58" s="46"/>
      <c r="B58" s="17"/>
      <c r="C58" s="47"/>
      <c r="D58" s="17"/>
      <c r="E58" s="13">
        <f>+คะแนนการทำงานเป็นทีม!L51</f>
        <v>0</v>
      </c>
      <c r="F58" s="13" t="e">
        <f>+คะแนนการทำงานเป็นทีม!#REF!</f>
        <v>#REF!</v>
      </c>
      <c r="G58" s="19"/>
      <c r="H58" s="19"/>
      <c r="I58" s="19"/>
      <c r="J58" s="13" t="e">
        <f t="shared" si="8"/>
        <v>#REF!</v>
      </c>
      <c r="K58" s="13" t="e">
        <f t="shared" si="1"/>
        <v>#REF!</v>
      </c>
      <c r="L58" s="13" t="e">
        <f t="shared" si="2"/>
        <v>#REF!</v>
      </c>
      <c r="M58" s="13" t="e">
        <f t="shared" si="3"/>
        <v>#REF!</v>
      </c>
      <c r="N58" s="168">
        <f t="shared" si="4"/>
        <v>0</v>
      </c>
      <c r="O58" s="168">
        <f t="shared" si="5"/>
        <v>0</v>
      </c>
      <c r="P58" s="117" t="e">
        <f t="shared" si="6"/>
        <v>#REF!</v>
      </c>
      <c r="Q58" s="117">
        <f t="shared" si="7"/>
        <v>0</v>
      </c>
    </row>
    <row r="59" spans="1:17" s="18" customFormat="1">
      <c r="A59" s="46"/>
      <c r="B59" s="17"/>
      <c r="C59" s="47"/>
      <c r="D59" s="17"/>
      <c r="E59" s="13">
        <f>+คะแนนการทำงานเป็นทีม!L52</f>
        <v>0</v>
      </c>
      <c r="F59" s="13" t="e">
        <f>+คะแนนการทำงานเป็นทีม!#REF!</f>
        <v>#REF!</v>
      </c>
      <c r="G59" s="19"/>
      <c r="H59" s="19"/>
      <c r="I59" s="19"/>
      <c r="J59" s="13" t="e">
        <f t="shared" si="8"/>
        <v>#REF!</v>
      </c>
      <c r="K59" s="13" t="e">
        <f t="shared" si="1"/>
        <v>#REF!</v>
      </c>
      <c r="L59" s="13" t="e">
        <f t="shared" si="2"/>
        <v>#REF!</v>
      </c>
      <c r="M59" s="13" t="e">
        <f t="shared" si="3"/>
        <v>#REF!</v>
      </c>
      <c r="N59" s="168">
        <f t="shared" si="4"/>
        <v>0</v>
      </c>
      <c r="O59" s="168">
        <f t="shared" si="5"/>
        <v>0</v>
      </c>
      <c r="P59" s="117" t="e">
        <f t="shared" si="6"/>
        <v>#REF!</v>
      </c>
      <c r="Q59" s="117">
        <f t="shared" si="7"/>
        <v>0</v>
      </c>
    </row>
    <row r="60" spans="1:17" s="18" customFormat="1">
      <c r="A60" s="46"/>
      <c r="B60" s="17"/>
      <c r="C60" s="47"/>
      <c r="D60" s="17"/>
      <c r="E60" s="13">
        <f>+คะแนนการทำงานเป็นทีม!L53</f>
        <v>0</v>
      </c>
      <c r="F60" s="13" t="e">
        <f>+คะแนนการทำงานเป็นทีม!#REF!</f>
        <v>#REF!</v>
      </c>
      <c r="G60" s="19"/>
      <c r="H60" s="19"/>
      <c r="I60" s="19"/>
      <c r="J60" s="13" t="e">
        <f t="shared" si="8"/>
        <v>#REF!</v>
      </c>
      <c r="K60" s="13" t="e">
        <f t="shared" si="1"/>
        <v>#REF!</v>
      </c>
      <c r="L60" s="13" t="e">
        <f t="shared" si="2"/>
        <v>#REF!</v>
      </c>
      <c r="M60" s="13" t="e">
        <f t="shared" si="3"/>
        <v>#REF!</v>
      </c>
      <c r="N60" s="168">
        <f t="shared" si="4"/>
        <v>0</v>
      </c>
      <c r="O60" s="168">
        <f t="shared" si="5"/>
        <v>0</v>
      </c>
      <c r="P60" s="117" t="e">
        <f t="shared" si="6"/>
        <v>#REF!</v>
      </c>
      <c r="Q60" s="117">
        <f t="shared" si="7"/>
        <v>0</v>
      </c>
    </row>
    <row r="61" spans="1:17" s="18" customFormat="1">
      <c r="A61" s="46"/>
      <c r="B61" s="17"/>
      <c r="C61" s="47"/>
      <c r="D61" s="17"/>
      <c r="E61" s="13">
        <f>+คะแนนการทำงานเป็นทีม!L54</f>
        <v>0</v>
      </c>
      <c r="F61" s="13" t="e">
        <f>+คะแนนการทำงานเป็นทีม!#REF!</f>
        <v>#REF!</v>
      </c>
      <c r="G61" s="19"/>
      <c r="H61" s="19"/>
      <c r="I61" s="19"/>
      <c r="J61" s="13" t="e">
        <f t="shared" si="8"/>
        <v>#REF!</v>
      </c>
      <c r="K61" s="13" t="e">
        <f t="shared" si="1"/>
        <v>#REF!</v>
      </c>
      <c r="L61" s="13" t="e">
        <f t="shared" si="2"/>
        <v>#REF!</v>
      </c>
      <c r="M61" s="13" t="e">
        <f t="shared" si="3"/>
        <v>#REF!</v>
      </c>
      <c r="N61" s="168">
        <f t="shared" si="4"/>
        <v>0</v>
      </c>
      <c r="O61" s="168">
        <f t="shared" si="5"/>
        <v>0</v>
      </c>
      <c r="P61" s="117" t="e">
        <f t="shared" si="6"/>
        <v>#REF!</v>
      </c>
      <c r="Q61" s="117">
        <f t="shared" si="7"/>
        <v>0</v>
      </c>
    </row>
    <row r="62" spans="1:17" s="18" customFormat="1">
      <c r="A62" s="46"/>
      <c r="B62" s="17"/>
      <c r="C62" s="47"/>
      <c r="D62" s="17"/>
      <c r="E62" s="13">
        <f>+คะแนนการทำงานเป็นทีม!L55</f>
        <v>0</v>
      </c>
      <c r="F62" s="13" t="e">
        <f>+คะแนนการทำงานเป็นทีม!#REF!</f>
        <v>#REF!</v>
      </c>
      <c r="G62" s="19"/>
      <c r="H62" s="19"/>
      <c r="I62" s="19"/>
      <c r="J62" s="13" t="e">
        <f t="shared" si="8"/>
        <v>#REF!</v>
      </c>
      <c r="K62" s="13" t="e">
        <f t="shared" si="1"/>
        <v>#REF!</v>
      </c>
      <c r="L62" s="13" t="e">
        <f t="shared" si="2"/>
        <v>#REF!</v>
      </c>
      <c r="M62" s="13" t="e">
        <f t="shared" si="3"/>
        <v>#REF!</v>
      </c>
      <c r="N62" s="168">
        <f t="shared" si="4"/>
        <v>0</v>
      </c>
      <c r="O62" s="168">
        <f t="shared" si="5"/>
        <v>0</v>
      </c>
      <c r="P62" s="117" t="e">
        <f t="shared" si="6"/>
        <v>#REF!</v>
      </c>
      <c r="Q62" s="117">
        <f t="shared" si="7"/>
        <v>0</v>
      </c>
    </row>
    <row r="63" spans="1:17" s="18" customFormat="1">
      <c r="A63" s="46"/>
      <c r="B63" s="17"/>
      <c r="C63" s="47"/>
      <c r="D63" s="17"/>
      <c r="E63" s="13">
        <f>+คะแนนการทำงานเป็นทีม!L56</f>
        <v>0</v>
      </c>
      <c r="F63" s="13" t="e">
        <f>+คะแนนการทำงานเป็นทีม!#REF!</f>
        <v>#REF!</v>
      </c>
      <c r="G63" s="19"/>
      <c r="H63" s="19"/>
      <c r="I63" s="19"/>
      <c r="J63" s="13" t="e">
        <f t="shared" si="8"/>
        <v>#REF!</v>
      </c>
      <c r="K63" s="13" t="e">
        <f t="shared" si="1"/>
        <v>#REF!</v>
      </c>
      <c r="L63" s="13" t="e">
        <f t="shared" si="2"/>
        <v>#REF!</v>
      </c>
      <c r="M63" s="13" t="e">
        <f t="shared" si="3"/>
        <v>#REF!</v>
      </c>
      <c r="N63" s="168">
        <f t="shared" si="4"/>
        <v>0</v>
      </c>
      <c r="O63" s="168">
        <f t="shared" si="5"/>
        <v>0</v>
      </c>
      <c r="P63" s="117" t="e">
        <f t="shared" si="6"/>
        <v>#REF!</v>
      </c>
      <c r="Q63" s="117">
        <f t="shared" si="7"/>
        <v>0</v>
      </c>
    </row>
    <row r="64" spans="1:17" s="18" customFormat="1">
      <c r="A64" s="46"/>
      <c r="B64" s="17"/>
      <c r="C64" s="47"/>
      <c r="D64" s="17"/>
      <c r="E64" s="13">
        <f>+คะแนนการทำงานเป็นทีม!L57</f>
        <v>0</v>
      </c>
      <c r="F64" s="13" t="e">
        <f>+คะแนนการทำงานเป็นทีม!#REF!</f>
        <v>#REF!</v>
      </c>
      <c r="G64" s="19"/>
      <c r="H64" s="19"/>
      <c r="I64" s="19"/>
      <c r="J64" s="13" t="e">
        <f t="shared" si="8"/>
        <v>#REF!</v>
      </c>
      <c r="K64" s="13" t="e">
        <f t="shared" si="1"/>
        <v>#REF!</v>
      </c>
      <c r="L64" s="13" t="e">
        <f t="shared" si="2"/>
        <v>#REF!</v>
      </c>
      <c r="M64" s="13" t="e">
        <f t="shared" si="3"/>
        <v>#REF!</v>
      </c>
      <c r="N64" s="168">
        <f t="shared" si="4"/>
        <v>0</v>
      </c>
      <c r="O64" s="168">
        <f t="shared" si="5"/>
        <v>0</v>
      </c>
      <c r="P64" s="117" t="e">
        <f t="shared" si="6"/>
        <v>#REF!</v>
      </c>
      <c r="Q64" s="117">
        <f t="shared" si="7"/>
        <v>0</v>
      </c>
    </row>
    <row r="65" spans="1:17" s="18" customFormat="1">
      <c r="A65" s="46"/>
      <c r="B65" s="17"/>
      <c r="C65" s="47"/>
      <c r="D65" s="17"/>
      <c r="E65" s="13">
        <f>+คะแนนการทำงานเป็นทีม!L58</f>
        <v>0</v>
      </c>
      <c r="F65" s="13" t="e">
        <f>+คะแนนการทำงานเป็นทีม!#REF!</f>
        <v>#REF!</v>
      </c>
      <c r="G65" s="19"/>
      <c r="H65" s="19"/>
      <c r="I65" s="19"/>
      <c r="J65" s="13" t="e">
        <f t="shared" si="8"/>
        <v>#REF!</v>
      </c>
      <c r="K65" s="13" t="e">
        <f t="shared" si="1"/>
        <v>#REF!</v>
      </c>
      <c r="L65" s="13" t="e">
        <f t="shared" si="2"/>
        <v>#REF!</v>
      </c>
      <c r="M65" s="13" t="e">
        <f t="shared" si="3"/>
        <v>#REF!</v>
      </c>
      <c r="N65" s="168">
        <f t="shared" si="4"/>
        <v>0</v>
      </c>
      <c r="O65" s="168">
        <f t="shared" si="5"/>
        <v>0</v>
      </c>
      <c r="P65" s="117" t="e">
        <f t="shared" si="6"/>
        <v>#REF!</v>
      </c>
      <c r="Q65" s="117">
        <f t="shared" si="7"/>
        <v>0</v>
      </c>
    </row>
    <row r="66" spans="1:17" s="18" customFormat="1">
      <c r="A66" s="46"/>
      <c r="B66" s="17"/>
      <c r="C66" s="47"/>
      <c r="D66" s="17"/>
      <c r="E66" s="13">
        <f>+คะแนนการทำงานเป็นทีม!L59</f>
        <v>0</v>
      </c>
      <c r="F66" s="13" t="e">
        <f>+คะแนนการทำงานเป็นทีม!#REF!</f>
        <v>#REF!</v>
      </c>
      <c r="G66" s="19"/>
      <c r="H66" s="19"/>
      <c r="I66" s="19"/>
      <c r="J66" s="13" t="e">
        <f t="shared" si="8"/>
        <v>#REF!</v>
      </c>
      <c r="K66" s="13" t="e">
        <f t="shared" si="1"/>
        <v>#REF!</v>
      </c>
      <c r="L66" s="13" t="e">
        <f t="shared" si="2"/>
        <v>#REF!</v>
      </c>
      <c r="M66" s="13" t="e">
        <f t="shared" si="3"/>
        <v>#REF!</v>
      </c>
      <c r="N66" s="168">
        <f t="shared" si="4"/>
        <v>0</v>
      </c>
      <c r="O66" s="168">
        <f t="shared" si="5"/>
        <v>0</v>
      </c>
      <c r="P66" s="117" t="e">
        <f t="shared" si="6"/>
        <v>#REF!</v>
      </c>
      <c r="Q66" s="117">
        <f t="shared" si="7"/>
        <v>0</v>
      </c>
    </row>
    <row r="67" spans="1:17" s="18" customFormat="1">
      <c r="A67" s="46"/>
      <c r="B67" s="17"/>
      <c r="C67" s="47"/>
      <c r="D67" s="17"/>
      <c r="E67" s="13">
        <f>+คะแนนการทำงานเป็นทีม!L60</f>
        <v>0</v>
      </c>
      <c r="F67" s="13" t="e">
        <f>+คะแนนการทำงานเป็นทีม!#REF!</f>
        <v>#REF!</v>
      </c>
      <c r="G67" s="19"/>
      <c r="H67" s="19"/>
      <c r="I67" s="19"/>
      <c r="J67" s="13" t="e">
        <f t="shared" si="8"/>
        <v>#REF!</v>
      </c>
      <c r="K67" s="13" t="e">
        <f t="shared" si="1"/>
        <v>#REF!</v>
      </c>
      <c r="L67" s="13" t="e">
        <f t="shared" si="2"/>
        <v>#REF!</v>
      </c>
      <c r="M67" s="13" t="e">
        <f t="shared" si="3"/>
        <v>#REF!</v>
      </c>
      <c r="N67" s="168">
        <f t="shared" si="4"/>
        <v>0</v>
      </c>
      <c r="O67" s="168">
        <f t="shared" si="5"/>
        <v>0</v>
      </c>
      <c r="P67" s="117" t="e">
        <f t="shared" si="6"/>
        <v>#REF!</v>
      </c>
      <c r="Q67" s="117">
        <f t="shared" si="7"/>
        <v>0</v>
      </c>
    </row>
    <row r="68" spans="1:17" s="18" customFormat="1">
      <c r="A68" s="23"/>
      <c r="B68" s="23"/>
      <c r="C68" s="24"/>
      <c r="D68" s="17"/>
      <c r="E68" s="13">
        <f>+คะแนนการทำงานเป็นทีม!L61</f>
        <v>0</v>
      </c>
      <c r="F68" s="13" t="e">
        <f>+คะแนนการทำงานเป็นทีม!#REF!</f>
        <v>#REF!</v>
      </c>
      <c r="G68" s="19"/>
      <c r="H68" s="19"/>
      <c r="I68" s="19"/>
      <c r="J68" s="13" t="e">
        <f t="shared" si="8"/>
        <v>#REF!</v>
      </c>
      <c r="K68" s="13" t="e">
        <f t="shared" si="1"/>
        <v>#REF!</v>
      </c>
      <c r="L68" s="13" t="e">
        <f t="shared" si="2"/>
        <v>#REF!</v>
      </c>
      <c r="M68" s="13" t="e">
        <f t="shared" si="3"/>
        <v>#REF!</v>
      </c>
      <c r="N68" s="168">
        <f t="shared" si="4"/>
        <v>0</v>
      </c>
      <c r="O68" s="168">
        <f t="shared" si="5"/>
        <v>0</v>
      </c>
      <c r="P68" s="117" t="e">
        <f t="shared" si="6"/>
        <v>#REF!</v>
      </c>
      <c r="Q68" s="117">
        <f t="shared" si="7"/>
        <v>0</v>
      </c>
    </row>
    <row r="69" spans="1:17" s="18" customFormat="1">
      <c r="A69" s="23"/>
      <c r="B69" s="23"/>
      <c r="C69" s="24"/>
      <c r="D69" s="17"/>
      <c r="E69" s="13">
        <f>+คะแนนการทำงานเป็นทีม!L62</f>
        <v>0</v>
      </c>
      <c r="F69" s="13" t="e">
        <f>+คะแนนการทำงานเป็นทีม!#REF!</f>
        <v>#REF!</v>
      </c>
      <c r="G69" s="19"/>
      <c r="H69" s="19"/>
      <c r="I69" s="19"/>
      <c r="J69" s="13" t="e">
        <f t="shared" si="8"/>
        <v>#REF!</v>
      </c>
      <c r="K69" s="13" t="e">
        <f t="shared" si="1"/>
        <v>#REF!</v>
      </c>
      <c r="L69" s="13" t="e">
        <f t="shared" si="2"/>
        <v>#REF!</v>
      </c>
      <c r="M69" s="13" t="e">
        <f t="shared" si="3"/>
        <v>#REF!</v>
      </c>
      <c r="N69" s="168">
        <f t="shared" si="4"/>
        <v>0</v>
      </c>
      <c r="O69" s="168">
        <f t="shared" si="5"/>
        <v>0</v>
      </c>
      <c r="P69" s="117" t="e">
        <f t="shared" si="6"/>
        <v>#REF!</v>
      </c>
      <c r="Q69" s="117">
        <f t="shared" si="7"/>
        <v>0</v>
      </c>
    </row>
    <row r="70" spans="1:17" s="18" customFormat="1">
      <c r="A70" s="23"/>
      <c r="B70" s="23"/>
      <c r="C70" s="24"/>
      <c r="D70" s="17"/>
      <c r="E70" s="13">
        <f>+คะแนนการทำงานเป็นทีม!L63</f>
        <v>0</v>
      </c>
      <c r="F70" s="13" t="e">
        <f>+คะแนนการทำงานเป็นทีม!#REF!</f>
        <v>#REF!</v>
      </c>
      <c r="G70" s="19"/>
      <c r="H70" s="19"/>
      <c r="I70" s="19"/>
      <c r="J70" s="13" t="e">
        <f t="shared" si="8"/>
        <v>#REF!</v>
      </c>
      <c r="K70" s="13" t="e">
        <f t="shared" si="1"/>
        <v>#REF!</v>
      </c>
      <c r="L70" s="13" t="e">
        <f t="shared" si="2"/>
        <v>#REF!</v>
      </c>
      <c r="M70" s="13" t="e">
        <f t="shared" si="3"/>
        <v>#REF!</v>
      </c>
      <c r="N70" s="168">
        <f t="shared" si="4"/>
        <v>0</v>
      </c>
      <c r="O70" s="168">
        <f t="shared" si="5"/>
        <v>0</v>
      </c>
      <c r="P70" s="117" t="e">
        <f t="shared" si="6"/>
        <v>#REF!</v>
      </c>
      <c r="Q70" s="117">
        <f t="shared" si="7"/>
        <v>0</v>
      </c>
    </row>
    <row r="71" spans="1:17" s="18" customFormat="1">
      <c r="A71" s="23"/>
      <c r="B71" s="23"/>
      <c r="C71" s="24"/>
      <c r="D71" s="17"/>
      <c r="E71" s="13">
        <f>+คะแนนการทำงานเป็นทีม!L64</f>
        <v>0</v>
      </c>
      <c r="F71" s="13" t="e">
        <f>+คะแนนการทำงานเป็นทีม!#REF!</f>
        <v>#REF!</v>
      </c>
      <c r="G71" s="19"/>
      <c r="H71" s="19"/>
      <c r="I71" s="19"/>
      <c r="J71" s="13" t="e">
        <f t="shared" si="8"/>
        <v>#REF!</v>
      </c>
      <c r="K71" s="13" t="e">
        <f t="shared" si="1"/>
        <v>#REF!</v>
      </c>
      <c r="L71" s="13" t="e">
        <f t="shared" si="2"/>
        <v>#REF!</v>
      </c>
      <c r="M71" s="13" t="e">
        <f t="shared" si="3"/>
        <v>#REF!</v>
      </c>
      <c r="N71" s="168">
        <f t="shared" si="4"/>
        <v>0</v>
      </c>
      <c r="O71" s="168">
        <f t="shared" si="5"/>
        <v>0</v>
      </c>
      <c r="P71" s="117" t="e">
        <f t="shared" si="6"/>
        <v>#REF!</v>
      </c>
      <c r="Q71" s="117">
        <f t="shared" si="7"/>
        <v>0</v>
      </c>
    </row>
    <row r="72" spans="1:17" s="18" customFormat="1">
      <c r="A72" s="23"/>
      <c r="B72" s="23"/>
      <c r="C72" s="24"/>
      <c r="D72" s="17"/>
      <c r="E72" s="13">
        <f>+คะแนนการทำงานเป็นทีม!L65</f>
        <v>0</v>
      </c>
      <c r="F72" s="13" t="e">
        <f>+คะแนนการทำงานเป็นทีม!#REF!</f>
        <v>#REF!</v>
      </c>
      <c r="G72" s="19"/>
      <c r="H72" s="19"/>
      <c r="I72" s="19"/>
      <c r="J72" s="13" t="e">
        <f t="shared" si="8"/>
        <v>#REF!</v>
      </c>
      <c r="K72" s="13" t="e">
        <f t="shared" si="1"/>
        <v>#REF!</v>
      </c>
      <c r="L72" s="13" t="e">
        <f t="shared" si="2"/>
        <v>#REF!</v>
      </c>
      <c r="M72" s="13" t="e">
        <f t="shared" si="3"/>
        <v>#REF!</v>
      </c>
      <c r="N72" s="168">
        <f t="shared" si="4"/>
        <v>0</v>
      </c>
      <c r="O72" s="168">
        <f t="shared" si="5"/>
        <v>0</v>
      </c>
      <c r="P72" s="117" t="e">
        <f t="shared" si="6"/>
        <v>#REF!</v>
      </c>
      <c r="Q72" s="117">
        <f t="shared" si="7"/>
        <v>0</v>
      </c>
    </row>
    <row r="73" spans="1:17" s="18" customFormat="1">
      <c r="A73" s="23"/>
      <c r="B73" s="23"/>
      <c r="C73" s="24"/>
      <c r="D73" s="17"/>
      <c r="E73" s="13">
        <f>+คะแนนการทำงานเป็นทีม!L66</f>
        <v>0</v>
      </c>
      <c r="F73" s="13" t="e">
        <f>+คะแนนการทำงานเป็นทีม!#REF!</f>
        <v>#REF!</v>
      </c>
      <c r="G73" s="19"/>
      <c r="H73" s="19"/>
      <c r="I73" s="19"/>
      <c r="J73" s="13" t="e">
        <f t="shared" si="8"/>
        <v>#REF!</v>
      </c>
      <c r="K73" s="13" t="e">
        <f t="shared" si="1"/>
        <v>#REF!</v>
      </c>
      <c r="L73" s="13" t="e">
        <f t="shared" si="2"/>
        <v>#REF!</v>
      </c>
      <c r="M73" s="13" t="e">
        <f t="shared" si="3"/>
        <v>#REF!</v>
      </c>
      <c r="N73" s="168">
        <f t="shared" si="4"/>
        <v>0</v>
      </c>
      <c r="O73" s="168">
        <f t="shared" si="5"/>
        <v>0</v>
      </c>
      <c r="P73" s="117" t="e">
        <f t="shared" si="6"/>
        <v>#REF!</v>
      </c>
      <c r="Q73" s="117">
        <f t="shared" si="7"/>
        <v>0</v>
      </c>
    </row>
    <row r="74" spans="1:17" s="18" customFormat="1">
      <c r="A74" s="23"/>
      <c r="B74" s="23"/>
      <c r="C74" s="24"/>
      <c r="D74" s="17"/>
      <c r="E74" s="13">
        <f>+คะแนนการทำงานเป็นทีม!L67</f>
        <v>0</v>
      </c>
      <c r="F74" s="13" t="e">
        <f>+คะแนนการทำงานเป็นทีม!#REF!</f>
        <v>#REF!</v>
      </c>
      <c r="G74" s="19"/>
      <c r="H74" s="19"/>
      <c r="I74" s="19"/>
      <c r="J74" s="13" t="e">
        <f t="shared" si="8"/>
        <v>#REF!</v>
      </c>
      <c r="K74" s="13" t="e">
        <f t="shared" si="1"/>
        <v>#REF!</v>
      </c>
      <c r="L74" s="13" t="e">
        <f t="shared" si="2"/>
        <v>#REF!</v>
      </c>
      <c r="M74" s="13" t="e">
        <f t="shared" si="3"/>
        <v>#REF!</v>
      </c>
      <c r="N74" s="168">
        <f t="shared" si="4"/>
        <v>0</v>
      </c>
      <c r="O74" s="168">
        <f t="shared" si="5"/>
        <v>0</v>
      </c>
      <c r="P74" s="117" t="e">
        <f t="shared" si="6"/>
        <v>#REF!</v>
      </c>
      <c r="Q74" s="117">
        <f t="shared" si="7"/>
        <v>0</v>
      </c>
    </row>
    <row r="75" spans="1:17" s="18" customFormat="1">
      <c r="A75" s="23"/>
      <c r="B75" s="23"/>
      <c r="C75" s="24"/>
      <c r="D75" s="17"/>
      <c r="E75" s="13">
        <f>+คะแนนการทำงานเป็นทีม!L68</f>
        <v>0</v>
      </c>
      <c r="F75" s="13" t="e">
        <f>+คะแนนการทำงานเป็นทีม!#REF!</f>
        <v>#REF!</v>
      </c>
      <c r="G75" s="19"/>
      <c r="H75" s="19"/>
      <c r="I75" s="19"/>
      <c r="J75" s="13" t="e">
        <f t="shared" si="8"/>
        <v>#REF!</v>
      </c>
      <c r="K75" s="13" t="e">
        <f t="shared" si="1"/>
        <v>#REF!</v>
      </c>
      <c r="L75" s="13" t="e">
        <f t="shared" si="2"/>
        <v>#REF!</v>
      </c>
      <c r="M75" s="13" t="e">
        <f t="shared" si="3"/>
        <v>#REF!</v>
      </c>
      <c r="N75" s="168">
        <f t="shared" si="4"/>
        <v>0</v>
      </c>
      <c r="O75" s="168">
        <f t="shared" si="5"/>
        <v>0</v>
      </c>
      <c r="P75" s="117" t="e">
        <f t="shared" si="6"/>
        <v>#REF!</v>
      </c>
      <c r="Q75" s="117">
        <f t="shared" si="7"/>
        <v>0</v>
      </c>
    </row>
    <row r="76" spans="1:17" s="18" customFormat="1">
      <c r="A76" s="23"/>
      <c r="B76" s="23"/>
      <c r="C76" s="24"/>
      <c r="D76" s="17"/>
      <c r="E76" s="13">
        <f>+คะแนนการทำงานเป็นทีม!L69</f>
        <v>0</v>
      </c>
      <c r="F76" s="13" t="e">
        <f>+คะแนนการทำงานเป็นทีม!#REF!</f>
        <v>#REF!</v>
      </c>
      <c r="G76" s="19"/>
      <c r="H76" s="19"/>
      <c r="I76" s="19"/>
      <c r="J76" s="13" t="e">
        <f t="shared" ref="J76:J107" si="9">SUM(E76:F76)</f>
        <v>#REF!</v>
      </c>
      <c r="K76" s="13" t="e">
        <f t="shared" si="1"/>
        <v>#REF!</v>
      </c>
      <c r="L76" s="13" t="e">
        <f t="shared" si="2"/>
        <v>#REF!</v>
      </c>
      <c r="M76" s="13" t="e">
        <f t="shared" si="3"/>
        <v>#REF!</v>
      </c>
      <c r="N76" s="168">
        <f t="shared" si="4"/>
        <v>0</v>
      </c>
      <c r="O76" s="168">
        <f t="shared" si="5"/>
        <v>0</v>
      </c>
      <c r="P76" s="117" t="e">
        <f t="shared" si="6"/>
        <v>#REF!</v>
      </c>
      <c r="Q76" s="117">
        <f t="shared" si="7"/>
        <v>0</v>
      </c>
    </row>
    <row r="77" spans="1:17" s="18" customFormat="1">
      <c r="A77" s="23"/>
      <c r="B77" s="23"/>
      <c r="C77" s="24"/>
      <c r="D77" s="17"/>
      <c r="E77" s="13">
        <f>+คะแนนการทำงานเป็นทีม!L70</f>
        <v>0</v>
      </c>
      <c r="F77" s="13" t="e">
        <f>+คะแนนการทำงานเป็นทีม!#REF!</f>
        <v>#REF!</v>
      </c>
      <c r="G77" s="19"/>
      <c r="H77" s="19"/>
      <c r="I77" s="19"/>
      <c r="J77" s="13" t="e">
        <f t="shared" si="9"/>
        <v>#REF!</v>
      </c>
      <c r="K77" s="13" t="e">
        <f t="shared" ref="K77:K135" si="10">J77*25/100</f>
        <v>#REF!</v>
      </c>
      <c r="L77" s="13" t="e">
        <f t="shared" ref="L77:L135" si="11">+E77+F77</f>
        <v>#REF!</v>
      </c>
      <c r="M77" s="13" t="e">
        <f t="shared" ref="M77:M135" si="12">+L77*(10/40)</f>
        <v>#REF!</v>
      </c>
      <c r="N77" s="168">
        <f t="shared" ref="N77:N135" si="13">+G77+H77+I77</f>
        <v>0</v>
      </c>
      <c r="O77" s="168">
        <f t="shared" ref="O77:O135" si="14">+N77*(15/60)</f>
        <v>0</v>
      </c>
      <c r="P77" s="117" t="e">
        <f t="shared" ref="P77:P135" si="15">+M77*(100/10)</f>
        <v>#REF!</v>
      </c>
      <c r="Q77" s="117">
        <f t="shared" ref="Q77:Q135" si="16">+O77*(100/15)</f>
        <v>0</v>
      </c>
    </row>
    <row r="78" spans="1:17" s="18" customFormat="1">
      <c r="A78" s="23"/>
      <c r="B78" s="23"/>
      <c r="C78" s="24"/>
      <c r="D78" s="17"/>
      <c r="E78" s="13">
        <f>+คะแนนการทำงานเป็นทีม!L71</f>
        <v>0</v>
      </c>
      <c r="F78" s="13" t="e">
        <f>+คะแนนการทำงานเป็นทีม!#REF!</f>
        <v>#REF!</v>
      </c>
      <c r="G78" s="19"/>
      <c r="H78" s="19"/>
      <c r="I78" s="19"/>
      <c r="J78" s="13" t="e">
        <f t="shared" si="9"/>
        <v>#REF!</v>
      </c>
      <c r="K78" s="13" t="e">
        <f t="shared" si="10"/>
        <v>#REF!</v>
      </c>
      <c r="L78" s="13" t="e">
        <f t="shared" si="11"/>
        <v>#REF!</v>
      </c>
      <c r="M78" s="13" t="e">
        <f t="shared" si="12"/>
        <v>#REF!</v>
      </c>
      <c r="N78" s="168">
        <f t="shared" si="13"/>
        <v>0</v>
      </c>
      <c r="O78" s="168">
        <f t="shared" si="14"/>
        <v>0</v>
      </c>
      <c r="P78" s="117" t="e">
        <f t="shared" si="15"/>
        <v>#REF!</v>
      </c>
      <c r="Q78" s="117">
        <f t="shared" si="16"/>
        <v>0</v>
      </c>
    </row>
    <row r="79" spans="1:17" s="18" customFormat="1">
      <c r="A79" s="23"/>
      <c r="B79" s="23"/>
      <c r="C79" s="24"/>
      <c r="D79" s="17"/>
      <c r="E79" s="13">
        <f>+คะแนนการทำงานเป็นทีม!L72</f>
        <v>0</v>
      </c>
      <c r="F79" s="13" t="e">
        <f>+คะแนนการทำงานเป็นทีม!#REF!</f>
        <v>#REF!</v>
      </c>
      <c r="G79" s="19"/>
      <c r="H79" s="19"/>
      <c r="I79" s="19"/>
      <c r="J79" s="13" t="e">
        <f t="shared" si="9"/>
        <v>#REF!</v>
      </c>
      <c r="K79" s="13" t="e">
        <f t="shared" si="10"/>
        <v>#REF!</v>
      </c>
      <c r="L79" s="13" t="e">
        <f t="shared" si="11"/>
        <v>#REF!</v>
      </c>
      <c r="M79" s="13" t="e">
        <f t="shared" si="12"/>
        <v>#REF!</v>
      </c>
      <c r="N79" s="168">
        <f t="shared" si="13"/>
        <v>0</v>
      </c>
      <c r="O79" s="168">
        <f t="shared" si="14"/>
        <v>0</v>
      </c>
      <c r="P79" s="117" t="e">
        <f t="shared" si="15"/>
        <v>#REF!</v>
      </c>
      <c r="Q79" s="117">
        <f t="shared" si="16"/>
        <v>0</v>
      </c>
    </row>
    <row r="80" spans="1:17" s="18" customFormat="1">
      <c r="A80" s="23"/>
      <c r="B80" s="23"/>
      <c r="C80" s="24"/>
      <c r="D80" s="17"/>
      <c r="E80" s="13">
        <f>+คะแนนการทำงานเป็นทีม!L73</f>
        <v>0</v>
      </c>
      <c r="F80" s="13" t="e">
        <f>+คะแนนการทำงานเป็นทีม!#REF!</f>
        <v>#REF!</v>
      </c>
      <c r="G80" s="19"/>
      <c r="H80" s="19"/>
      <c r="I80" s="19"/>
      <c r="J80" s="13" t="e">
        <f t="shared" si="9"/>
        <v>#REF!</v>
      </c>
      <c r="K80" s="13" t="e">
        <f t="shared" si="10"/>
        <v>#REF!</v>
      </c>
      <c r="L80" s="13" t="e">
        <f t="shared" si="11"/>
        <v>#REF!</v>
      </c>
      <c r="M80" s="13" t="e">
        <f t="shared" si="12"/>
        <v>#REF!</v>
      </c>
      <c r="N80" s="168">
        <f t="shared" si="13"/>
        <v>0</v>
      </c>
      <c r="O80" s="168">
        <f t="shared" si="14"/>
        <v>0</v>
      </c>
      <c r="P80" s="117" t="e">
        <f t="shared" si="15"/>
        <v>#REF!</v>
      </c>
      <c r="Q80" s="117">
        <f t="shared" si="16"/>
        <v>0</v>
      </c>
    </row>
    <row r="81" spans="1:17" s="18" customFormat="1">
      <c r="A81" s="23"/>
      <c r="B81" s="23"/>
      <c r="C81" s="24"/>
      <c r="D81" s="17"/>
      <c r="E81" s="13">
        <f>+คะแนนการทำงานเป็นทีม!L74</f>
        <v>0</v>
      </c>
      <c r="F81" s="13" t="e">
        <f>+คะแนนการทำงานเป็นทีม!#REF!</f>
        <v>#REF!</v>
      </c>
      <c r="G81" s="19"/>
      <c r="H81" s="19"/>
      <c r="I81" s="19"/>
      <c r="J81" s="13" t="e">
        <f t="shared" si="9"/>
        <v>#REF!</v>
      </c>
      <c r="K81" s="13" t="e">
        <f t="shared" si="10"/>
        <v>#REF!</v>
      </c>
      <c r="L81" s="13" t="e">
        <f t="shared" si="11"/>
        <v>#REF!</v>
      </c>
      <c r="M81" s="13" t="e">
        <f t="shared" si="12"/>
        <v>#REF!</v>
      </c>
      <c r="N81" s="168">
        <f t="shared" si="13"/>
        <v>0</v>
      </c>
      <c r="O81" s="168">
        <f t="shared" si="14"/>
        <v>0</v>
      </c>
      <c r="P81" s="117" t="e">
        <f t="shared" si="15"/>
        <v>#REF!</v>
      </c>
      <c r="Q81" s="117">
        <f t="shared" si="16"/>
        <v>0</v>
      </c>
    </row>
    <row r="82" spans="1:17" s="18" customFormat="1">
      <c r="A82" s="23"/>
      <c r="B82" s="23"/>
      <c r="C82" s="24"/>
      <c r="D82" s="17"/>
      <c r="E82" s="13">
        <f>+คะแนนการทำงานเป็นทีม!L75</f>
        <v>0</v>
      </c>
      <c r="F82" s="13" t="e">
        <f>+คะแนนการทำงานเป็นทีม!#REF!</f>
        <v>#REF!</v>
      </c>
      <c r="G82" s="19"/>
      <c r="H82" s="19"/>
      <c r="I82" s="19"/>
      <c r="J82" s="13" t="e">
        <f t="shared" si="9"/>
        <v>#REF!</v>
      </c>
      <c r="K82" s="13" t="e">
        <f t="shared" si="10"/>
        <v>#REF!</v>
      </c>
      <c r="L82" s="13" t="e">
        <f t="shared" si="11"/>
        <v>#REF!</v>
      </c>
      <c r="M82" s="13" t="e">
        <f t="shared" si="12"/>
        <v>#REF!</v>
      </c>
      <c r="N82" s="168">
        <f t="shared" si="13"/>
        <v>0</v>
      </c>
      <c r="O82" s="168">
        <f t="shared" si="14"/>
        <v>0</v>
      </c>
      <c r="P82" s="117" t="e">
        <f t="shared" si="15"/>
        <v>#REF!</v>
      </c>
      <c r="Q82" s="117">
        <f t="shared" si="16"/>
        <v>0</v>
      </c>
    </row>
    <row r="83" spans="1:17" s="18" customFormat="1">
      <c r="A83" s="23"/>
      <c r="B83" s="23"/>
      <c r="C83" s="24"/>
      <c r="D83" s="17"/>
      <c r="E83" s="13">
        <f>+คะแนนการทำงานเป็นทีม!L76</f>
        <v>0</v>
      </c>
      <c r="F83" s="13" t="e">
        <f>+คะแนนการทำงานเป็นทีม!#REF!</f>
        <v>#REF!</v>
      </c>
      <c r="G83" s="19"/>
      <c r="H83" s="19"/>
      <c r="I83" s="19"/>
      <c r="J83" s="13" t="e">
        <f t="shared" si="9"/>
        <v>#REF!</v>
      </c>
      <c r="K83" s="13" t="e">
        <f t="shared" si="10"/>
        <v>#REF!</v>
      </c>
      <c r="L83" s="13" t="e">
        <f t="shared" si="11"/>
        <v>#REF!</v>
      </c>
      <c r="M83" s="13" t="e">
        <f t="shared" si="12"/>
        <v>#REF!</v>
      </c>
      <c r="N83" s="168">
        <f t="shared" si="13"/>
        <v>0</v>
      </c>
      <c r="O83" s="168">
        <f t="shared" si="14"/>
        <v>0</v>
      </c>
      <c r="P83" s="117" t="e">
        <f t="shared" si="15"/>
        <v>#REF!</v>
      </c>
      <c r="Q83" s="117">
        <f t="shared" si="16"/>
        <v>0</v>
      </c>
    </row>
    <row r="84" spans="1:17" s="18" customFormat="1">
      <c r="A84" s="23"/>
      <c r="B84" s="23"/>
      <c r="C84" s="24"/>
      <c r="D84" s="17"/>
      <c r="E84" s="13">
        <f>+คะแนนการทำงานเป็นทีม!L77</f>
        <v>0</v>
      </c>
      <c r="F84" s="13" t="e">
        <f>+คะแนนการทำงานเป็นทีม!#REF!</f>
        <v>#REF!</v>
      </c>
      <c r="G84" s="19"/>
      <c r="H84" s="19"/>
      <c r="I84" s="19"/>
      <c r="J84" s="13" t="e">
        <f t="shared" si="9"/>
        <v>#REF!</v>
      </c>
      <c r="K84" s="13" t="e">
        <f t="shared" si="10"/>
        <v>#REF!</v>
      </c>
      <c r="L84" s="13" t="e">
        <f t="shared" si="11"/>
        <v>#REF!</v>
      </c>
      <c r="M84" s="13" t="e">
        <f t="shared" si="12"/>
        <v>#REF!</v>
      </c>
      <c r="N84" s="168">
        <f t="shared" si="13"/>
        <v>0</v>
      </c>
      <c r="O84" s="168">
        <f t="shared" si="14"/>
        <v>0</v>
      </c>
      <c r="P84" s="117" t="e">
        <f t="shared" si="15"/>
        <v>#REF!</v>
      </c>
      <c r="Q84" s="117">
        <f t="shared" si="16"/>
        <v>0</v>
      </c>
    </row>
    <row r="85" spans="1:17" s="18" customFormat="1">
      <c r="A85" s="23"/>
      <c r="B85" s="23"/>
      <c r="C85" s="24"/>
      <c r="D85" s="17"/>
      <c r="E85" s="13">
        <f>+คะแนนการทำงานเป็นทีม!L78</f>
        <v>0</v>
      </c>
      <c r="F85" s="13" t="e">
        <f>+คะแนนการทำงานเป็นทีม!#REF!</f>
        <v>#REF!</v>
      </c>
      <c r="G85" s="19"/>
      <c r="H85" s="19"/>
      <c r="I85" s="19"/>
      <c r="J85" s="13" t="e">
        <f t="shared" si="9"/>
        <v>#REF!</v>
      </c>
      <c r="K85" s="13" t="e">
        <f t="shared" si="10"/>
        <v>#REF!</v>
      </c>
      <c r="L85" s="13" t="e">
        <f t="shared" si="11"/>
        <v>#REF!</v>
      </c>
      <c r="M85" s="13" t="e">
        <f t="shared" si="12"/>
        <v>#REF!</v>
      </c>
      <c r="N85" s="168">
        <f t="shared" si="13"/>
        <v>0</v>
      </c>
      <c r="O85" s="168">
        <f t="shared" si="14"/>
        <v>0</v>
      </c>
      <c r="P85" s="117" t="e">
        <f t="shared" si="15"/>
        <v>#REF!</v>
      </c>
      <c r="Q85" s="117">
        <f t="shared" si="16"/>
        <v>0</v>
      </c>
    </row>
    <row r="86" spans="1:17" s="18" customFormat="1">
      <c r="A86" s="23"/>
      <c r="B86" s="23"/>
      <c r="C86" s="24"/>
      <c r="D86" s="17"/>
      <c r="E86" s="13">
        <f>+คะแนนการทำงานเป็นทีม!L79</f>
        <v>0</v>
      </c>
      <c r="F86" s="13" t="e">
        <f>+คะแนนการทำงานเป็นทีม!#REF!</f>
        <v>#REF!</v>
      </c>
      <c r="G86" s="19"/>
      <c r="H86" s="19"/>
      <c r="I86" s="19"/>
      <c r="J86" s="13" t="e">
        <f t="shared" si="9"/>
        <v>#REF!</v>
      </c>
      <c r="K86" s="13" t="e">
        <f t="shared" si="10"/>
        <v>#REF!</v>
      </c>
      <c r="L86" s="13" t="e">
        <f t="shared" si="11"/>
        <v>#REF!</v>
      </c>
      <c r="M86" s="13" t="e">
        <f t="shared" si="12"/>
        <v>#REF!</v>
      </c>
      <c r="N86" s="168">
        <f t="shared" si="13"/>
        <v>0</v>
      </c>
      <c r="O86" s="168">
        <f t="shared" si="14"/>
        <v>0</v>
      </c>
      <c r="P86" s="117" t="e">
        <f t="shared" si="15"/>
        <v>#REF!</v>
      </c>
      <c r="Q86" s="117">
        <f t="shared" si="16"/>
        <v>0</v>
      </c>
    </row>
    <row r="87" spans="1:17" s="18" customFormat="1">
      <c r="A87" s="23"/>
      <c r="B87" s="23"/>
      <c r="C87" s="24"/>
      <c r="D87" s="17"/>
      <c r="E87" s="13">
        <f>+คะแนนการทำงานเป็นทีม!L80</f>
        <v>0</v>
      </c>
      <c r="F87" s="13" t="e">
        <f>+คะแนนการทำงานเป็นทีม!#REF!</f>
        <v>#REF!</v>
      </c>
      <c r="G87" s="19"/>
      <c r="H87" s="19"/>
      <c r="I87" s="19"/>
      <c r="J87" s="13" t="e">
        <f t="shared" si="9"/>
        <v>#REF!</v>
      </c>
      <c r="K87" s="13" t="e">
        <f t="shared" si="10"/>
        <v>#REF!</v>
      </c>
      <c r="L87" s="13" t="e">
        <f t="shared" si="11"/>
        <v>#REF!</v>
      </c>
      <c r="M87" s="13" t="e">
        <f t="shared" si="12"/>
        <v>#REF!</v>
      </c>
      <c r="N87" s="168">
        <f t="shared" si="13"/>
        <v>0</v>
      </c>
      <c r="O87" s="168">
        <f t="shared" si="14"/>
        <v>0</v>
      </c>
      <c r="P87" s="117" t="e">
        <f t="shared" si="15"/>
        <v>#REF!</v>
      </c>
      <c r="Q87" s="117">
        <f t="shared" si="16"/>
        <v>0</v>
      </c>
    </row>
    <row r="88" spans="1:17" s="18" customFormat="1" ht="25.5">
      <c r="A88" s="1"/>
      <c r="B88" s="2"/>
      <c r="C88" s="3"/>
      <c r="D88" s="25"/>
      <c r="E88" s="13">
        <f>+คะแนนการทำงานเป็นทีม!L81</f>
        <v>0</v>
      </c>
      <c r="F88" s="13" t="e">
        <f>+คะแนนการทำงานเป็นทีม!#REF!</f>
        <v>#REF!</v>
      </c>
      <c r="G88" s="19"/>
      <c r="H88" s="19"/>
      <c r="I88" s="19"/>
      <c r="J88" s="13" t="e">
        <f t="shared" si="9"/>
        <v>#REF!</v>
      </c>
      <c r="K88" s="13" t="e">
        <f t="shared" si="10"/>
        <v>#REF!</v>
      </c>
      <c r="L88" s="13" t="e">
        <f t="shared" si="11"/>
        <v>#REF!</v>
      </c>
      <c r="M88" s="13" t="e">
        <f t="shared" si="12"/>
        <v>#REF!</v>
      </c>
      <c r="N88" s="168">
        <f t="shared" si="13"/>
        <v>0</v>
      </c>
      <c r="O88" s="168">
        <f t="shared" si="14"/>
        <v>0</v>
      </c>
      <c r="P88" s="117" t="e">
        <f t="shared" si="15"/>
        <v>#REF!</v>
      </c>
      <c r="Q88" s="117">
        <f t="shared" si="16"/>
        <v>0</v>
      </c>
    </row>
    <row r="89" spans="1:17" s="18" customFormat="1" ht="25.5">
      <c r="A89" s="1"/>
      <c r="B89" s="2"/>
      <c r="C89" s="3"/>
      <c r="D89" s="25"/>
      <c r="E89" s="13">
        <f>+คะแนนการทำงานเป็นทีม!L82</f>
        <v>0</v>
      </c>
      <c r="F89" s="13" t="e">
        <f>+คะแนนการทำงานเป็นทีม!#REF!</f>
        <v>#REF!</v>
      </c>
      <c r="G89" s="19"/>
      <c r="H89" s="19"/>
      <c r="I89" s="19"/>
      <c r="J89" s="13" t="e">
        <f t="shared" si="9"/>
        <v>#REF!</v>
      </c>
      <c r="K89" s="13" t="e">
        <f t="shared" si="10"/>
        <v>#REF!</v>
      </c>
      <c r="L89" s="13" t="e">
        <f t="shared" si="11"/>
        <v>#REF!</v>
      </c>
      <c r="M89" s="13" t="e">
        <f t="shared" si="12"/>
        <v>#REF!</v>
      </c>
      <c r="N89" s="168">
        <f t="shared" si="13"/>
        <v>0</v>
      </c>
      <c r="O89" s="168">
        <f t="shared" si="14"/>
        <v>0</v>
      </c>
      <c r="P89" s="117" t="e">
        <f t="shared" si="15"/>
        <v>#REF!</v>
      </c>
      <c r="Q89" s="117">
        <f t="shared" si="16"/>
        <v>0</v>
      </c>
    </row>
    <row r="90" spans="1:17" s="18" customFormat="1" ht="25.5">
      <c r="A90" s="1"/>
      <c r="B90" s="2"/>
      <c r="C90" s="3"/>
      <c r="D90" s="25"/>
      <c r="E90" s="13">
        <f>+คะแนนการทำงานเป็นทีม!L83</f>
        <v>0</v>
      </c>
      <c r="F90" s="13" t="e">
        <f>+คะแนนการทำงานเป็นทีม!#REF!</f>
        <v>#REF!</v>
      </c>
      <c r="G90" s="19"/>
      <c r="H90" s="19"/>
      <c r="I90" s="19"/>
      <c r="J90" s="13" t="e">
        <f t="shared" si="9"/>
        <v>#REF!</v>
      </c>
      <c r="K90" s="13" t="e">
        <f t="shared" si="10"/>
        <v>#REF!</v>
      </c>
      <c r="L90" s="13" t="e">
        <f t="shared" si="11"/>
        <v>#REF!</v>
      </c>
      <c r="M90" s="13" t="e">
        <f t="shared" si="12"/>
        <v>#REF!</v>
      </c>
      <c r="N90" s="168">
        <f t="shared" si="13"/>
        <v>0</v>
      </c>
      <c r="O90" s="168">
        <f t="shared" si="14"/>
        <v>0</v>
      </c>
      <c r="P90" s="117" t="e">
        <f t="shared" si="15"/>
        <v>#REF!</v>
      </c>
      <c r="Q90" s="117">
        <f t="shared" si="16"/>
        <v>0</v>
      </c>
    </row>
    <row r="91" spans="1:17" s="18" customFormat="1" ht="25.5">
      <c r="A91" s="1"/>
      <c r="B91" s="2"/>
      <c r="C91" s="3"/>
      <c r="D91" s="25"/>
      <c r="E91" s="13">
        <f>+คะแนนการทำงานเป็นทีม!L84</f>
        <v>0</v>
      </c>
      <c r="F91" s="13" t="e">
        <f>+คะแนนการทำงานเป็นทีม!#REF!</f>
        <v>#REF!</v>
      </c>
      <c r="G91" s="19"/>
      <c r="H91" s="19"/>
      <c r="I91" s="19"/>
      <c r="J91" s="13" t="e">
        <f t="shared" si="9"/>
        <v>#REF!</v>
      </c>
      <c r="K91" s="13" t="e">
        <f t="shared" si="10"/>
        <v>#REF!</v>
      </c>
      <c r="L91" s="13" t="e">
        <f t="shared" si="11"/>
        <v>#REF!</v>
      </c>
      <c r="M91" s="13" t="e">
        <f t="shared" si="12"/>
        <v>#REF!</v>
      </c>
      <c r="N91" s="168">
        <f t="shared" si="13"/>
        <v>0</v>
      </c>
      <c r="O91" s="168">
        <f t="shared" si="14"/>
        <v>0</v>
      </c>
      <c r="P91" s="117" t="e">
        <f t="shared" si="15"/>
        <v>#REF!</v>
      </c>
      <c r="Q91" s="117">
        <f t="shared" si="16"/>
        <v>0</v>
      </c>
    </row>
    <row r="92" spans="1:17" s="18" customFormat="1" ht="25.5">
      <c r="A92" s="1"/>
      <c r="B92" s="2"/>
      <c r="C92" s="3"/>
      <c r="D92" s="25"/>
      <c r="E92" s="13">
        <f>+คะแนนการทำงานเป็นทีม!L85</f>
        <v>0</v>
      </c>
      <c r="F92" s="13" t="e">
        <f>+คะแนนการทำงานเป็นทีม!#REF!</f>
        <v>#REF!</v>
      </c>
      <c r="G92" s="19"/>
      <c r="H92" s="19"/>
      <c r="I92" s="19"/>
      <c r="J92" s="13" t="e">
        <f t="shared" si="9"/>
        <v>#REF!</v>
      </c>
      <c r="K92" s="13" t="e">
        <f t="shared" si="10"/>
        <v>#REF!</v>
      </c>
      <c r="L92" s="13" t="e">
        <f t="shared" si="11"/>
        <v>#REF!</v>
      </c>
      <c r="M92" s="13" t="e">
        <f t="shared" si="12"/>
        <v>#REF!</v>
      </c>
      <c r="N92" s="168">
        <f t="shared" si="13"/>
        <v>0</v>
      </c>
      <c r="O92" s="168">
        <f t="shared" si="14"/>
        <v>0</v>
      </c>
      <c r="P92" s="117" t="e">
        <f t="shared" si="15"/>
        <v>#REF!</v>
      </c>
      <c r="Q92" s="117">
        <f t="shared" si="16"/>
        <v>0</v>
      </c>
    </row>
    <row r="93" spans="1:17" s="18" customFormat="1" ht="25.5">
      <c r="A93" s="1"/>
      <c r="B93" s="2"/>
      <c r="C93" s="3"/>
      <c r="D93" s="25"/>
      <c r="E93" s="13">
        <f>+คะแนนการทำงานเป็นทีม!L86</f>
        <v>0</v>
      </c>
      <c r="F93" s="13" t="e">
        <f>+คะแนนการทำงานเป็นทีม!#REF!</f>
        <v>#REF!</v>
      </c>
      <c r="G93" s="19"/>
      <c r="H93" s="19"/>
      <c r="I93" s="19"/>
      <c r="J93" s="13" t="e">
        <f t="shared" si="9"/>
        <v>#REF!</v>
      </c>
      <c r="K93" s="13" t="e">
        <f t="shared" si="10"/>
        <v>#REF!</v>
      </c>
      <c r="L93" s="13" t="e">
        <f t="shared" si="11"/>
        <v>#REF!</v>
      </c>
      <c r="M93" s="13" t="e">
        <f t="shared" si="12"/>
        <v>#REF!</v>
      </c>
      <c r="N93" s="168">
        <f t="shared" si="13"/>
        <v>0</v>
      </c>
      <c r="O93" s="168">
        <f t="shared" si="14"/>
        <v>0</v>
      </c>
      <c r="P93" s="117" t="e">
        <f t="shared" si="15"/>
        <v>#REF!</v>
      </c>
      <c r="Q93" s="117">
        <f t="shared" si="16"/>
        <v>0</v>
      </c>
    </row>
    <row r="94" spans="1:17" s="18" customFormat="1" ht="25.5">
      <c r="A94" s="1"/>
      <c r="B94" s="2"/>
      <c r="C94" s="3"/>
      <c r="D94" s="25"/>
      <c r="E94" s="13">
        <f>+คะแนนการทำงานเป็นทีม!L87</f>
        <v>0</v>
      </c>
      <c r="F94" s="13" t="e">
        <f>+คะแนนการทำงานเป็นทีม!#REF!</f>
        <v>#REF!</v>
      </c>
      <c r="G94" s="19"/>
      <c r="H94" s="19"/>
      <c r="I94" s="19"/>
      <c r="J94" s="13" t="e">
        <f t="shared" si="9"/>
        <v>#REF!</v>
      </c>
      <c r="K94" s="13" t="e">
        <f t="shared" si="10"/>
        <v>#REF!</v>
      </c>
      <c r="L94" s="13" t="e">
        <f t="shared" si="11"/>
        <v>#REF!</v>
      </c>
      <c r="M94" s="13" t="e">
        <f t="shared" si="12"/>
        <v>#REF!</v>
      </c>
      <c r="N94" s="168">
        <f t="shared" si="13"/>
        <v>0</v>
      </c>
      <c r="O94" s="168">
        <f t="shared" si="14"/>
        <v>0</v>
      </c>
      <c r="P94" s="117" t="e">
        <f t="shared" si="15"/>
        <v>#REF!</v>
      </c>
      <c r="Q94" s="117">
        <f t="shared" si="16"/>
        <v>0</v>
      </c>
    </row>
    <row r="95" spans="1:17" s="18" customFormat="1" ht="25.5">
      <c r="A95" s="1"/>
      <c r="B95" s="2"/>
      <c r="C95" s="3"/>
      <c r="D95" s="25"/>
      <c r="E95" s="13">
        <f>+คะแนนการทำงานเป็นทีม!L88</f>
        <v>0</v>
      </c>
      <c r="F95" s="13" t="e">
        <f>+คะแนนการทำงานเป็นทีม!#REF!</f>
        <v>#REF!</v>
      </c>
      <c r="G95" s="19"/>
      <c r="H95" s="19"/>
      <c r="I95" s="19"/>
      <c r="J95" s="13" t="e">
        <f t="shared" si="9"/>
        <v>#REF!</v>
      </c>
      <c r="K95" s="13" t="e">
        <f t="shared" si="10"/>
        <v>#REF!</v>
      </c>
      <c r="L95" s="13" t="e">
        <f t="shared" si="11"/>
        <v>#REF!</v>
      </c>
      <c r="M95" s="13" t="e">
        <f t="shared" si="12"/>
        <v>#REF!</v>
      </c>
      <c r="N95" s="168">
        <f t="shared" si="13"/>
        <v>0</v>
      </c>
      <c r="O95" s="168">
        <f t="shared" si="14"/>
        <v>0</v>
      </c>
      <c r="P95" s="117" t="e">
        <f t="shared" si="15"/>
        <v>#REF!</v>
      </c>
      <c r="Q95" s="117">
        <f t="shared" si="16"/>
        <v>0</v>
      </c>
    </row>
    <row r="96" spans="1:17" s="18" customFormat="1" ht="25.5">
      <c r="A96" s="1"/>
      <c r="B96" s="2"/>
      <c r="C96" s="3"/>
      <c r="D96" s="25"/>
      <c r="E96" s="13">
        <f>+คะแนนการทำงานเป็นทีม!L89</f>
        <v>0</v>
      </c>
      <c r="F96" s="13" t="e">
        <f>+คะแนนการทำงานเป็นทีม!#REF!</f>
        <v>#REF!</v>
      </c>
      <c r="G96" s="19"/>
      <c r="H96" s="19"/>
      <c r="I96" s="19"/>
      <c r="J96" s="13" t="e">
        <f t="shared" si="9"/>
        <v>#REF!</v>
      </c>
      <c r="K96" s="13" t="e">
        <f t="shared" si="10"/>
        <v>#REF!</v>
      </c>
      <c r="L96" s="13" t="e">
        <f t="shared" si="11"/>
        <v>#REF!</v>
      </c>
      <c r="M96" s="13" t="e">
        <f t="shared" si="12"/>
        <v>#REF!</v>
      </c>
      <c r="N96" s="168">
        <f t="shared" si="13"/>
        <v>0</v>
      </c>
      <c r="O96" s="168">
        <f t="shared" si="14"/>
        <v>0</v>
      </c>
      <c r="P96" s="117" t="e">
        <f t="shared" si="15"/>
        <v>#REF!</v>
      </c>
      <c r="Q96" s="117">
        <f t="shared" si="16"/>
        <v>0</v>
      </c>
    </row>
    <row r="97" spans="1:17">
      <c r="A97" s="13"/>
      <c r="B97" s="13"/>
      <c r="C97" s="26"/>
      <c r="D97" s="13"/>
      <c r="E97" s="13">
        <f>+คะแนนการทำงานเป็นทีม!L90</f>
        <v>0</v>
      </c>
      <c r="F97" s="13" t="e">
        <f>+คะแนนการทำงานเป็นทีม!#REF!</f>
        <v>#REF!</v>
      </c>
      <c r="G97" s="27"/>
      <c r="H97" s="27"/>
      <c r="I97" s="27"/>
      <c r="J97" s="13" t="e">
        <f t="shared" si="9"/>
        <v>#REF!</v>
      </c>
      <c r="K97" s="13" t="e">
        <f t="shared" si="10"/>
        <v>#REF!</v>
      </c>
      <c r="L97" s="13" t="e">
        <f t="shared" si="11"/>
        <v>#REF!</v>
      </c>
      <c r="M97" s="13" t="e">
        <f t="shared" si="12"/>
        <v>#REF!</v>
      </c>
      <c r="N97" s="168">
        <f t="shared" si="13"/>
        <v>0</v>
      </c>
      <c r="O97" s="168">
        <f t="shared" si="14"/>
        <v>0</v>
      </c>
      <c r="P97" s="117" t="e">
        <f t="shared" si="15"/>
        <v>#REF!</v>
      </c>
      <c r="Q97" s="117">
        <f t="shared" si="16"/>
        <v>0</v>
      </c>
    </row>
    <row r="98" spans="1:17">
      <c r="A98" s="13"/>
      <c r="B98" s="13"/>
      <c r="C98" s="26"/>
      <c r="D98" s="13"/>
      <c r="E98" s="13">
        <f>+คะแนนการทำงานเป็นทีม!L91</f>
        <v>0</v>
      </c>
      <c r="F98" s="13" t="e">
        <f>+คะแนนการทำงานเป็นทีม!#REF!</f>
        <v>#REF!</v>
      </c>
      <c r="G98" s="27"/>
      <c r="H98" s="27"/>
      <c r="I98" s="27"/>
      <c r="J98" s="13" t="e">
        <f t="shared" si="9"/>
        <v>#REF!</v>
      </c>
      <c r="K98" s="13" t="e">
        <f t="shared" si="10"/>
        <v>#REF!</v>
      </c>
      <c r="L98" s="13" t="e">
        <f t="shared" si="11"/>
        <v>#REF!</v>
      </c>
      <c r="M98" s="13" t="e">
        <f t="shared" si="12"/>
        <v>#REF!</v>
      </c>
      <c r="N98" s="168">
        <f t="shared" si="13"/>
        <v>0</v>
      </c>
      <c r="O98" s="168">
        <f t="shared" si="14"/>
        <v>0</v>
      </c>
      <c r="P98" s="117" t="e">
        <f t="shared" si="15"/>
        <v>#REF!</v>
      </c>
      <c r="Q98" s="117">
        <f t="shared" si="16"/>
        <v>0</v>
      </c>
    </row>
    <row r="99" spans="1:17">
      <c r="A99" s="13"/>
      <c r="B99" s="13"/>
      <c r="C99" s="26"/>
      <c r="D99" s="13"/>
      <c r="E99" s="13">
        <f>+คะแนนการทำงานเป็นทีม!L92</f>
        <v>0</v>
      </c>
      <c r="F99" s="13" t="e">
        <f>+คะแนนการทำงานเป็นทีม!#REF!</f>
        <v>#REF!</v>
      </c>
      <c r="G99" s="27"/>
      <c r="H99" s="27"/>
      <c r="I99" s="27"/>
      <c r="J99" s="13" t="e">
        <f t="shared" si="9"/>
        <v>#REF!</v>
      </c>
      <c r="K99" s="13" t="e">
        <f t="shared" si="10"/>
        <v>#REF!</v>
      </c>
      <c r="L99" s="13" t="e">
        <f t="shared" si="11"/>
        <v>#REF!</v>
      </c>
      <c r="M99" s="13" t="e">
        <f t="shared" si="12"/>
        <v>#REF!</v>
      </c>
      <c r="N99" s="168">
        <f t="shared" si="13"/>
        <v>0</v>
      </c>
      <c r="O99" s="168">
        <f t="shared" si="14"/>
        <v>0</v>
      </c>
      <c r="P99" s="117" t="e">
        <f t="shared" si="15"/>
        <v>#REF!</v>
      </c>
      <c r="Q99" s="117">
        <f t="shared" si="16"/>
        <v>0</v>
      </c>
    </row>
    <row r="100" spans="1:17">
      <c r="A100" s="13"/>
      <c r="B100" s="13"/>
      <c r="C100" s="26"/>
      <c r="D100" s="13"/>
      <c r="E100" s="13">
        <f>+คะแนนการทำงานเป็นทีม!L93</f>
        <v>0</v>
      </c>
      <c r="F100" s="13" t="e">
        <f>+คะแนนการทำงานเป็นทีม!#REF!</f>
        <v>#REF!</v>
      </c>
      <c r="G100" s="27"/>
      <c r="H100" s="27"/>
      <c r="I100" s="27"/>
      <c r="J100" s="13" t="e">
        <f t="shared" si="9"/>
        <v>#REF!</v>
      </c>
      <c r="K100" s="13" t="e">
        <f t="shared" si="10"/>
        <v>#REF!</v>
      </c>
      <c r="L100" s="13" t="e">
        <f t="shared" si="11"/>
        <v>#REF!</v>
      </c>
      <c r="M100" s="13" t="e">
        <f t="shared" si="12"/>
        <v>#REF!</v>
      </c>
      <c r="N100" s="168">
        <f t="shared" si="13"/>
        <v>0</v>
      </c>
      <c r="O100" s="168">
        <f t="shared" si="14"/>
        <v>0</v>
      </c>
      <c r="P100" s="117" t="e">
        <f t="shared" si="15"/>
        <v>#REF!</v>
      </c>
      <c r="Q100" s="117">
        <f t="shared" si="16"/>
        <v>0</v>
      </c>
    </row>
    <row r="101" spans="1:17">
      <c r="A101" s="13"/>
      <c r="B101" s="13"/>
      <c r="C101" s="26"/>
      <c r="D101" s="13"/>
      <c r="E101" s="13">
        <f>+คะแนนการทำงานเป็นทีม!L94</f>
        <v>0</v>
      </c>
      <c r="F101" s="13" t="e">
        <f>+คะแนนการทำงานเป็นทีม!#REF!</f>
        <v>#REF!</v>
      </c>
      <c r="G101" s="27"/>
      <c r="H101" s="27"/>
      <c r="I101" s="27"/>
      <c r="J101" s="13" t="e">
        <f t="shared" si="9"/>
        <v>#REF!</v>
      </c>
      <c r="K101" s="13" t="e">
        <f t="shared" si="10"/>
        <v>#REF!</v>
      </c>
      <c r="L101" s="13" t="e">
        <f t="shared" si="11"/>
        <v>#REF!</v>
      </c>
      <c r="M101" s="13" t="e">
        <f t="shared" si="12"/>
        <v>#REF!</v>
      </c>
      <c r="N101" s="168">
        <f t="shared" si="13"/>
        <v>0</v>
      </c>
      <c r="O101" s="168">
        <f t="shared" si="14"/>
        <v>0</v>
      </c>
      <c r="P101" s="117" t="e">
        <f t="shared" si="15"/>
        <v>#REF!</v>
      </c>
      <c r="Q101" s="117">
        <f t="shared" si="16"/>
        <v>0</v>
      </c>
    </row>
    <row r="102" spans="1:17">
      <c r="A102" s="13"/>
      <c r="B102" s="13"/>
      <c r="C102" s="26"/>
      <c r="D102" s="13"/>
      <c r="E102" s="13">
        <f>+คะแนนการทำงานเป็นทีม!L95</f>
        <v>0</v>
      </c>
      <c r="F102" s="13" t="e">
        <f>+คะแนนการทำงานเป็นทีม!#REF!</f>
        <v>#REF!</v>
      </c>
      <c r="G102" s="27"/>
      <c r="H102" s="27"/>
      <c r="I102" s="27"/>
      <c r="J102" s="13" t="e">
        <f t="shared" si="9"/>
        <v>#REF!</v>
      </c>
      <c r="K102" s="13" t="e">
        <f t="shared" si="10"/>
        <v>#REF!</v>
      </c>
      <c r="L102" s="13" t="e">
        <f t="shared" si="11"/>
        <v>#REF!</v>
      </c>
      <c r="M102" s="13" t="e">
        <f t="shared" si="12"/>
        <v>#REF!</v>
      </c>
      <c r="N102" s="168">
        <f t="shared" si="13"/>
        <v>0</v>
      </c>
      <c r="O102" s="168">
        <f t="shared" si="14"/>
        <v>0</v>
      </c>
      <c r="P102" s="117" t="e">
        <f t="shared" si="15"/>
        <v>#REF!</v>
      </c>
      <c r="Q102" s="117">
        <f t="shared" si="16"/>
        <v>0</v>
      </c>
    </row>
    <row r="103" spans="1:17">
      <c r="A103" s="13"/>
      <c r="B103" s="13"/>
      <c r="C103" s="26"/>
      <c r="D103" s="13"/>
      <c r="E103" s="13">
        <f>+คะแนนการทำงานเป็นทีม!L96</f>
        <v>0</v>
      </c>
      <c r="F103" s="13" t="e">
        <f>+คะแนนการทำงานเป็นทีม!#REF!</f>
        <v>#REF!</v>
      </c>
      <c r="G103" s="27"/>
      <c r="H103" s="27"/>
      <c r="I103" s="27"/>
      <c r="J103" s="13" t="e">
        <f t="shared" si="9"/>
        <v>#REF!</v>
      </c>
      <c r="K103" s="13" t="e">
        <f t="shared" si="10"/>
        <v>#REF!</v>
      </c>
      <c r="L103" s="13" t="e">
        <f t="shared" si="11"/>
        <v>#REF!</v>
      </c>
      <c r="M103" s="13" t="e">
        <f t="shared" si="12"/>
        <v>#REF!</v>
      </c>
      <c r="N103" s="168">
        <f t="shared" si="13"/>
        <v>0</v>
      </c>
      <c r="O103" s="168">
        <f t="shared" si="14"/>
        <v>0</v>
      </c>
      <c r="P103" s="117" t="e">
        <f t="shared" si="15"/>
        <v>#REF!</v>
      </c>
      <c r="Q103" s="117">
        <f t="shared" si="16"/>
        <v>0</v>
      </c>
    </row>
    <row r="104" spans="1:17">
      <c r="A104" s="13"/>
      <c r="B104" s="13"/>
      <c r="C104" s="26"/>
      <c r="D104" s="13"/>
      <c r="E104" s="13">
        <f>+คะแนนการทำงานเป็นทีม!L97</f>
        <v>0</v>
      </c>
      <c r="F104" s="13" t="e">
        <f>+คะแนนการทำงานเป็นทีม!#REF!</f>
        <v>#REF!</v>
      </c>
      <c r="G104" s="27"/>
      <c r="H104" s="27"/>
      <c r="I104" s="27"/>
      <c r="J104" s="13" t="e">
        <f t="shared" si="9"/>
        <v>#REF!</v>
      </c>
      <c r="K104" s="13" t="e">
        <f t="shared" si="10"/>
        <v>#REF!</v>
      </c>
      <c r="L104" s="13" t="e">
        <f t="shared" si="11"/>
        <v>#REF!</v>
      </c>
      <c r="M104" s="13" t="e">
        <f t="shared" si="12"/>
        <v>#REF!</v>
      </c>
      <c r="N104" s="168">
        <f t="shared" si="13"/>
        <v>0</v>
      </c>
      <c r="O104" s="168">
        <f t="shared" si="14"/>
        <v>0</v>
      </c>
      <c r="P104" s="117" t="e">
        <f t="shared" si="15"/>
        <v>#REF!</v>
      </c>
      <c r="Q104" s="117">
        <f t="shared" si="16"/>
        <v>0</v>
      </c>
    </row>
    <row r="105" spans="1:17">
      <c r="A105" s="13"/>
      <c r="B105" s="13"/>
      <c r="C105" s="26"/>
      <c r="D105" s="13"/>
      <c r="E105" s="13">
        <f>+คะแนนการทำงานเป็นทีม!L98</f>
        <v>0</v>
      </c>
      <c r="F105" s="13" t="e">
        <f>+คะแนนการทำงานเป็นทีม!#REF!</f>
        <v>#REF!</v>
      </c>
      <c r="G105" s="27"/>
      <c r="H105" s="27"/>
      <c r="I105" s="27"/>
      <c r="J105" s="13" t="e">
        <f t="shared" si="9"/>
        <v>#REF!</v>
      </c>
      <c r="K105" s="13" t="e">
        <f t="shared" si="10"/>
        <v>#REF!</v>
      </c>
      <c r="L105" s="13" t="e">
        <f t="shared" si="11"/>
        <v>#REF!</v>
      </c>
      <c r="M105" s="13" t="e">
        <f t="shared" si="12"/>
        <v>#REF!</v>
      </c>
      <c r="N105" s="168">
        <f t="shared" si="13"/>
        <v>0</v>
      </c>
      <c r="O105" s="168">
        <f t="shared" si="14"/>
        <v>0</v>
      </c>
      <c r="P105" s="117" t="e">
        <f t="shared" si="15"/>
        <v>#REF!</v>
      </c>
      <c r="Q105" s="117">
        <f t="shared" si="16"/>
        <v>0</v>
      </c>
    </row>
    <row r="106" spans="1:17">
      <c r="A106" s="13"/>
      <c r="B106" s="13"/>
      <c r="C106" s="26"/>
      <c r="D106" s="13"/>
      <c r="E106" s="13">
        <f>+คะแนนการทำงานเป็นทีม!L99</f>
        <v>0</v>
      </c>
      <c r="F106" s="13" t="e">
        <f>+คะแนนการทำงานเป็นทีม!#REF!</f>
        <v>#REF!</v>
      </c>
      <c r="G106" s="27"/>
      <c r="H106" s="27"/>
      <c r="I106" s="27"/>
      <c r="J106" s="13" t="e">
        <f t="shared" si="9"/>
        <v>#REF!</v>
      </c>
      <c r="K106" s="13" t="e">
        <f t="shared" si="10"/>
        <v>#REF!</v>
      </c>
      <c r="L106" s="13" t="e">
        <f t="shared" si="11"/>
        <v>#REF!</v>
      </c>
      <c r="M106" s="13" t="e">
        <f t="shared" si="12"/>
        <v>#REF!</v>
      </c>
      <c r="N106" s="168">
        <f t="shared" si="13"/>
        <v>0</v>
      </c>
      <c r="O106" s="168">
        <f t="shared" si="14"/>
        <v>0</v>
      </c>
      <c r="P106" s="117" t="e">
        <f t="shared" si="15"/>
        <v>#REF!</v>
      </c>
      <c r="Q106" s="117">
        <f t="shared" si="16"/>
        <v>0</v>
      </c>
    </row>
    <row r="107" spans="1:17">
      <c r="A107" s="13"/>
      <c r="B107" s="13"/>
      <c r="C107" s="26"/>
      <c r="D107" s="13"/>
      <c r="E107" s="13">
        <f>+คะแนนการทำงานเป็นทีม!L100</f>
        <v>0</v>
      </c>
      <c r="F107" s="13" t="e">
        <f>+คะแนนการทำงานเป็นทีม!#REF!</f>
        <v>#REF!</v>
      </c>
      <c r="G107" s="27"/>
      <c r="H107" s="27"/>
      <c r="I107" s="27"/>
      <c r="J107" s="13" t="e">
        <f t="shared" si="9"/>
        <v>#REF!</v>
      </c>
      <c r="K107" s="13" t="e">
        <f t="shared" si="10"/>
        <v>#REF!</v>
      </c>
      <c r="L107" s="13" t="e">
        <f t="shared" si="11"/>
        <v>#REF!</v>
      </c>
      <c r="M107" s="13" t="e">
        <f t="shared" si="12"/>
        <v>#REF!</v>
      </c>
      <c r="N107" s="168">
        <f t="shared" si="13"/>
        <v>0</v>
      </c>
      <c r="O107" s="168">
        <f t="shared" si="14"/>
        <v>0</v>
      </c>
      <c r="P107" s="117" t="e">
        <f t="shared" si="15"/>
        <v>#REF!</v>
      </c>
      <c r="Q107" s="117">
        <f t="shared" si="16"/>
        <v>0</v>
      </c>
    </row>
    <row r="108" spans="1:17">
      <c r="A108" s="13"/>
      <c r="B108" s="13"/>
      <c r="C108" s="26"/>
      <c r="D108" s="13"/>
      <c r="E108" s="13">
        <f>+คะแนนการทำงานเป็นทีม!L101</f>
        <v>0</v>
      </c>
      <c r="F108" s="13" t="e">
        <f>+คะแนนการทำงานเป็นทีม!#REF!</f>
        <v>#REF!</v>
      </c>
      <c r="G108" s="27"/>
      <c r="H108" s="27"/>
      <c r="I108" s="27"/>
      <c r="J108" s="13" t="e">
        <f t="shared" ref="J108:J135" si="17">SUM(E108:F108)</f>
        <v>#REF!</v>
      </c>
      <c r="K108" s="13" t="e">
        <f t="shared" si="10"/>
        <v>#REF!</v>
      </c>
      <c r="L108" s="13" t="e">
        <f t="shared" si="11"/>
        <v>#REF!</v>
      </c>
      <c r="M108" s="13" t="e">
        <f t="shared" si="12"/>
        <v>#REF!</v>
      </c>
      <c r="N108" s="168">
        <f t="shared" si="13"/>
        <v>0</v>
      </c>
      <c r="O108" s="168">
        <f t="shared" si="14"/>
        <v>0</v>
      </c>
      <c r="P108" s="117" t="e">
        <f t="shared" si="15"/>
        <v>#REF!</v>
      </c>
      <c r="Q108" s="117">
        <f t="shared" si="16"/>
        <v>0</v>
      </c>
    </row>
    <row r="109" spans="1:17">
      <c r="A109" s="13"/>
      <c r="B109" s="13"/>
      <c r="C109" s="26"/>
      <c r="D109" s="13"/>
      <c r="E109" s="13">
        <f>+คะแนนการทำงานเป็นทีม!L102</f>
        <v>0</v>
      </c>
      <c r="F109" s="13" t="e">
        <f>+คะแนนการทำงานเป็นทีม!#REF!</f>
        <v>#REF!</v>
      </c>
      <c r="G109" s="27"/>
      <c r="H109" s="27"/>
      <c r="I109" s="27"/>
      <c r="J109" s="13" t="e">
        <f t="shared" si="17"/>
        <v>#REF!</v>
      </c>
      <c r="K109" s="13" t="e">
        <f t="shared" si="10"/>
        <v>#REF!</v>
      </c>
      <c r="L109" s="13" t="e">
        <f t="shared" si="11"/>
        <v>#REF!</v>
      </c>
      <c r="M109" s="13" t="e">
        <f t="shared" si="12"/>
        <v>#REF!</v>
      </c>
      <c r="N109" s="168">
        <f t="shared" si="13"/>
        <v>0</v>
      </c>
      <c r="O109" s="168">
        <f t="shared" si="14"/>
        <v>0</v>
      </c>
      <c r="P109" s="117" t="e">
        <f t="shared" si="15"/>
        <v>#REF!</v>
      </c>
      <c r="Q109" s="117">
        <f t="shared" si="16"/>
        <v>0</v>
      </c>
    </row>
    <row r="110" spans="1:17">
      <c r="A110" s="13"/>
      <c r="B110" s="13"/>
      <c r="C110" s="26"/>
      <c r="D110" s="13"/>
      <c r="E110" s="13">
        <f>+คะแนนการทำงานเป็นทีม!L103</f>
        <v>0</v>
      </c>
      <c r="F110" s="13" t="e">
        <f>+คะแนนการทำงานเป็นทีม!#REF!</f>
        <v>#REF!</v>
      </c>
      <c r="G110" s="27"/>
      <c r="H110" s="27"/>
      <c r="I110" s="27"/>
      <c r="J110" s="13" t="e">
        <f t="shared" si="17"/>
        <v>#REF!</v>
      </c>
      <c r="K110" s="13" t="e">
        <f t="shared" si="10"/>
        <v>#REF!</v>
      </c>
      <c r="L110" s="13" t="e">
        <f t="shared" si="11"/>
        <v>#REF!</v>
      </c>
      <c r="M110" s="13" t="e">
        <f t="shared" si="12"/>
        <v>#REF!</v>
      </c>
      <c r="N110" s="168">
        <f t="shared" si="13"/>
        <v>0</v>
      </c>
      <c r="O110" s="168">
        <f t="shared" si="14"/>
        <v>0</v>
      </c>
      <c r="P110" s="117" t="e">
        <f t="shared" si="15"/>
        <v>#REF!</v>
      </c>
      <c r="Q110" s="117">
        <f t="shared" si="16"/>
        <v>0</v>
      </c>
    </row>
    <row r="111" spans="1:17">
      <c r="A111" s="13"/>
      <c r="B111" s="13"/>
      <c r="C111" s="26"/>
      <c r="D111" s="13"/>
      <c r="E111" s="13">
        <f>+คะแนนการทำงานเป็นทีม!L104</f>
        <v>0</v>
      </c>
      <c r="F111" s="13" t="e">
        <f>+คะแนนการทำงานเป็นทีม!#REF!</f>
        <v>#REF!</v>
      </c>
      <c r="G111" s="27"/>
      <c r="H111" s="27"/>
      <c r="I111" s="27"/>
      <c r="J111" s="13" t="e">
        <f t="shared" si="17"/>
        <v>#REF!</v>
      </c>
      <c r="K111" s="13" t="e">
        <f t="shared" si="10"/>
        <v>#REF!</v>
      </c>
      <c r="L111" s="13" t="e">
        <f t="shared" si="11"/>
        <v>#REF!</v>
      </c>
      <c r="M111" s="13" t="e">
        <f t="shared" si="12"/>
        <v>#REF!</v>
      </c>
      <c r="N111" s="168">
        <f t="shared" si="13"/>
        <v>0</v>
      </c>
      <c r="O111" s="168">
        <f t="shared" si="14"/>
        <v>0</v>
      </c>
      <c r="P111" s="117" t="e">
        <f t="shared" si="15"/>
        <v>#REF!</v>
      </c>
      <c r="Q111" s="117">
        <f t="shared" si="16"/>
        <v>0</v>
      </c>
    </row>
    <row r="112" spans="1:17">
      <c r="A112" s="13"/>
      <c r="B112" s="13"/>
      <c r="C112" s="26"/>
      <c r="D112" s="13"/>
      <c r="E112" s="13">
        <f>+คะแนนการทำงานเป็นทีม!L105</f>
        <v>0</v>
      </c>
      <c r="F112" s="13" t="e">
        <f>+คะแนนการทำงานเป็นทีม!#REF!</f>
        <v>#REF!</v>
      </c>
      <c r="G112" s="27"/>
      <c r="H112" s="27"/>
      <c r="I112" s="27"/>
      <c r="J112" s="13" t="e">
        <f t="shared" si="17"/>
        <v>#REF!</v>
      </c>
      <c r="K112" s="13" t="e">
        <f t="shared" si="10"/>
        <v>#REF!</v>
      </c>
      <c r="L112" s="13" t="e">
        <f t="shared" si="11"/>
        <v>#REF!</v>
      </c>
      <c r="M112" s="13" t="e">
        <f t="shared" si="12"/>
        <v>#REF!</v>
      </c>
      <c r="N112" s="168">
        <f t="shared" si="13"/>
        <v>0</v>
      </c>
      <c r="O112" s="168">
        <f t="shared" si="14"/>
        <v>0</v>
      </c>
      <c r="P112" s="117" t="e">
        <f t="shared" si="15"/>
        <v>#REF!</v>
      </c>
      <c r="Q112" s="117">
        <f t="shared" si="16"/>
        <v>0</v>
      </c>
    </row>
    <row r="113" spans="1:17">
      <c r="A113" s="13"/>
      <c r="B113" s="13"/>
      <c r="C113" s="26"/>
      <c r="D113" s="13"/>
      <c r="E113" s="13">
        <f>+คะแนนการทำงานเป็นทีม!L106</f>
        <v>0</v>
      </c>
      <c r="F113" s="13" t="e">
        <f>+คะแนนการทำงานเป็นทีม!#REF!</f>
        <v>#REF!</v>
      </c>
      <c r="G113" s="27"/>
      <c r="H113" s="27"/>
      <c r="I113" s="27"/>
      <c r="J113" s="13" t="e">
        <f t="shared" si="17"/>
        <v>#REF!</v>
      </c>
      <c r="K113" s="13" t="e">
        <f t="shared" si="10"/>
        <v>#REF!</v>
      </c>
      <c r="L113" s="13" t="e">
        <f t="shared" si="11"/>
        <v>#REF!</v>
      </c>
      <c r="M113" s="13" t="e">
        <f t="shared" si="12"/>
        <v>#REF!</v>
      </c>
      <c r="N113" s="168">
        <f t="shared" si="13"/>
        <v>0</v>
      </c>
      <c r="O113" s="168">
        <f t="shared" si="14"/>
        <v>0</v>
      </c>
      <c r="P113" s="117" t="e">
        <f t="shared" si="15"/>
        <v>#REF!</v>
      </c>
      <c r="Q113" s="117">
        <f t="shared" si="16"/>
        <v>0</v>
      </c>
    </row>
    <row r="114" spans="1:17">
      <c r="A114" s="13"/>
      <c r="B114" s="13"/>
      <c r="C114" s="26"/>
      <c r="D114" s="13"/>
      <c r="E114" s="13">
        <f>+คะแนนการทำงานเป็นทีม!L107</f>
        <v>0</v>
      </c>
      <c r="F114" s="13" t="e">
        <f>+คะแนนการทำงานเป็นทีม!#REF!</f>
        <v>#REF!</v>
      </c>
      <c r="G114" s="27"/>
      <c r="H114" s="27"/>
      <c r="I114" s="27"/>
      <c r="J114" s="13" t="e">
        <f t="shared" si="17"/>
        <v>#REF!</v>
      </c>
      <c r="K114" s="13" t="e">
        <f t="shared" si="10"/>
        <v>#REF!</v>
      </c>
      <c r="L114" s="13" t="e">
        <f t="shared" si="11"/>
        <v>#REF!</v>
      </c>
      <c r="M114" s="13" t="e">
        <f t="shared" si="12"/>
        <v>#REF!</v>
      </c>
      <c r="N114" s="168">
        <f t="shared" si="13"/>
        <v>0</v>
      </c>
      <c r="O114" s="168">
        <f t="shared" si="14"/>
        <v>0</v>
      </c>
      <c r="P114" s="117" t="e">
        <f t="shared" si="15"/>
        <v>#REF!</v>
      </c>
      <c r="Q114" s="117">
        <f t="shared" si="16"/>
        <v>0</v>
      </c>
    </row>
    <row r="115" spans="1:17">
      <c r="A115" s="13"/>
      <c r="B115" s="13"/>
      <c r="C115" s="26"/>
      <c r="D115" s="13"/>
      <c r="E115" s="13">
        <f>+คะแนนการทำงานเป็นทีม!L108</f>
        <v>0</v>
      </c>
      <c r="F115" s="13" t="e">
        <f>+คะแนนการทำงานเป็นทีม!#REF!</f>
        <v>#REF!</v>
      </c>
      <c r="G115" s="27"/>
      <c r="H115" s="27"/>
      <c r="I115" s="27"/>
      <c r="J115" s="13" t="e">
        <f t="shared" si="17"/>
        <v>#REF!</v>
      </c>
      <c r="K115" s="13" t="e">
        <f t="shared" si="10"/>
        <v>#REF!</v>
      </c>
      <c r="L115" s="13" t="e">
        <f t="shared" si="11"/>
        <v>#REF!</v>
      </c>
      <c r="M115" s="13" t="e">
        <f t="shared" si="12"/>
        <v>#REF!</v>
      </c>
      <c r="N115" s="168">
        <f t="shared" si="13"/>
        <v>0</v>
      </c>
      <c r="O115" s="168">
        <f t="shared" si="14"/>
        <v>0</v>
      </c>
      <c r="P115" s="117" t="e">
        <f t="shared" si="15"/>
        <v>#REF!</v>
      </c>
      <c r="Q115" s="117">
        <f t="shared" si="16"/>
        <v>0</v>
      </c>
    </row>
    <row r="116" spans="1:17">
      <c r="A116" s="13"/>
      <c r="B116" s="13"/>
      <c r="C116" s="26"/>
      <c r="D116" s="13"/>
      <c r="E116" s="13">
        <f>+คะแนนการทำงานเป็นทีม!L109</f>
        <v>0</v>
      </c>
      <c r="F116" s="13" t="e">
        <f>+คะแนนการทำงานเป็นทีม!#REF!</f>
        <v>#REF!</v>
      </c>
      <c r="G116" s="27"/>
      <c r="H116" s="27"/>
      <c r="I116" s="27"/>
      <c r="J116" s="13" t="e">
        <f t="shared" si="17"/>
        <v>#REF!</v>
      </c>
      <c r="K116" s="13" t="e">
        <f t="shared" si="10"/>
        <v>#REF!</v>
      </c>
      <c r="L116" s="13" t="e">
        <f t="shared" si="11"/>
        <v>#REF!</v>
      </c>
      <c r="M116" s="13" t="e">
        <f t="shared" si="12"/>
        <v>#REF!</v>
      </c>
      <c r="N116" s="168">
        <f t="shared" si="13"/>
        <v>0</v>
      </c>
      <c r="O116" s="168">
        <f t="shared" si="14"/>
        <v>0</v>
      </c>
      <c r="P116" s="117" t="e">
        <f t="shared" si="15"/>
        <v>#REF!</v>
      </c>
      <c r="Q116" s="117">
        <f t="shared" si="16"/>
        <v>0</v>
      </c>
    </row>
    <row r="117" spans="1:17">
      <c r="A117" s="13"/>
      <c r="B117" s="13"/>
      <c r="C117" s="26"/>
      <c r="D117" s="13"/>
      <c r="E117" s="13">
        <f>+คะแนนการทำงานเป็นทีม!L110</f>
        <v>0</v>
      </c>
      <c r="F117" s="13" t="e">
        <f>+คะแนนการทำงานเป็นทีม!#REF!</f>
        <v>#REF!</v>
      </c>
      <c r="G117" s="27"/>
      <c r="H117" s="27"/>
      <c r="I117" s="27"/>
      <c r="J117" s="13" t="e">
        <f t="shared" si="17"/>
        <v>#REF!</v>
      </c>
      <c r="K117" s="13" t="e">
        <f t="shared" si="10"/>
        <v>#REF!</v>
      </c>
      <c r="L117" s="13" t="e">
        <f t="shared" si="11"/>
        <v>#REF!</v>
      </c>
      <c r="M117" s="13" t="e">
        <f t="shared" si="12"/>
        <v>#REF!</v>
      </c>
      <c r="N117" s="168">
        <f t="shared" si="13"/>
        <v>0</v>
      </c>
      <c r="O117" s="168">
        <f t="shared" si="14"/>
        <v>0</v>
      </c>
      <c r="P117" s="117" t="e">
        <f t="shared" si="15"/>
        <v>#REF!</v>
      </c>
      <c r="Q117" s="117">
        <f t="shared" si="16"/>
        <v>0</v>
      </c>
    </row>
    <row r="118" spans="1:17">
      <c r="A118" s="13"/>
      <c r="B118" s="13"/>
      <c r="C118" s="26"/>
      <c r="D118" s="13"/>
      <c r="E118" s="13">
        <f>+คะแนนการทำงานเป็นทีม!L111</f>
        <v>0</v>
      </c>
      <c r="F118" s="13" t="e">
        <f>+คะแนนการทำงานเป็นทีม!#REF!</f>
        <v>#REF!</v>
      </c>
      <c r="G118" s="27"/>
      <c r="H118" s="27"/>
      <c r="I118" s="27"/>
      <c r="J118" s="13" t="e">
        <f t="shared" si="17"/>
        <v>#REF!</v>
      </c>
      <c r="K118" s="13" t="e">
        <f t="shared" si="10"/>
        <v>#REF!</v>
      </c>
      <c r="L118" s="13" t="e">
        <f t="shared" si="11"/>
        <v>#REF!</v>
      </c>
      <c r="M118" s="13" t="e">
        <f t="shared" si="12"/>
        <v>#REF!</v>
      </c>
      <c r="N118" s="168">
        <f t="shared" si="13"/>
        <v>0</v>
      </c>
      <c r="O118" s="168">
        <f t="shared" si="14"/>
        <v>0</v>
      </c>
      <c r="P118" s="117" t="e">
        <f t="shared" si="15"/>
        <v>#REF!</v>
      </c>
      <c r="Q118" s="117">
        <f t="shared" si="16"/>
        <v>0</v>
      </c>
    </row>
    <row r="119" spans="1:17">
      <c r="A119" s="13"/>
      <c r="B119" s="13"/>
      <c r="C119" s="26"/>
      <c r="D119" s="13"/>
      <c r="E119" s="13">
        <f>+คะแนนการทำงานเป็นทีม!L112</f>
        <v>0</v>
      </c>
      <c r="F119" s="13" t="e">
        <f>+คะแนนการทำงานเป็นทีม!#REF!</f>
        <v>#REF!</v>
      </c>
      <c r="G119" s="27"/>
      <c r="H119" s="27"/>
      <c r="I119" s="27"/>
      <c r="J119" s="13" t="e">
        <f t="shared" si="17"/>
        <v>#REF!</v>
      </c>
      <c r="K119" s="13" t="e">
        <f t="shared" si="10"/>
        <v>#REF!</v>
      </c>
      <c r="L119" s="13" t="e">
        <f t="shared" si="11"/>
        <v>#REF!</v>
      </c>
      <c r="M119" s="13" t="e">
        <f t="shared" si="12"/>
        <v>#REF!</v>
      </c>
      <c r="N119" s="168">
        <f t="shared" si="13"/>
        <v>0</v>
      </c>
      <c r="O119" s="168">
        <f t="shared" si="14"/>
        <v>0</v>
      </c>
      <c r="P119" s="117" t="e">
        <f t="shared" si="15"/>
        <v>#REF!</v>
      </c>
      <c r="Q119" s="117">
        <f t="shared" si="16"/>
        <v>0</v>
      </c>
    </row>
    <row r="120" spans="1:17">
      <c r="A120" s="13"/>
      <c r="B120" s="13"/>
      <c r="C120" s="26"/>
      <c r="D120" s="13"/>
      <c r="E120" s="13">
        <f>+คะแนนการทำงานเป็นทีม!L113</f>
        <v>0</v>
      </c>
      <c r="F120" s="13" t="e">
        <f>+คะแนนการทำงานเป็นทีม!#REF!</f>
        <v>#REF!</v>
      </c>
      <c r="G120" s="26"/>
      <c r="H120" s="26"/>
      <c r="I120" s="26"/>
      <c r="J120" s="13" t="e">
        <f t="shared" si="17"/>
        <v>#REF!</v>
      </c>
      <c r="K120" s="13" t="e">
        <f t="shared" si="10"/>
        <v>#REF!</v>
      </c>
      <c r="L120" s="13" t="e">
        <f t="shared" si="11"/>
        <v>#REF!</v>
      </c>
      <c r="M120" s="13" t="e">
        <f t="shared" si="12"/>
        <v>#REF!</v>
      </c>
      <c r="N120" s="168">
        <f t="shared" si="13"/>
        <v>0</v>
      </c>
      <c r="O120" s="168">
        <f t="shared" si="14"/>
        <v>0</v>
      </c>
      <c r="P120" s="117" t="e">
        <f t="shared" si="15"/>
        <v>#REF!</v>
      </c>
      <c r="Q120" s="117">
        <f t="shared" si="16"/>
        <v>0</v>
      </c>
    </row>
    <row r="121" spans="1:17">
      <c r="A121" s="13"/>
      <c r="B121" s="13"/>
      <c r="C121" s="26"/>
      <c r="D121" s="13"/>
      <c r="E121" s="13">
        <f>+คะแนนการทำงานเป็นทีม!L114</f>
        <v>0</v>
      </c>
      <c r="F121" s="13" t="e">
        <f>+คะแนนการทำงานเป็นทีม!#REF!</f>
        <v>#REF!</v>
      </c>
      <c r="G121" s="26"/>
      <c r="H121" s="26"/>
      <c r="I121" s="26"/>
      <c r="J121" s="13" t="e">
        <f t="shared" si="17"/>
        <v>#REF!</v>
      </c>
      <c r="K121" s="13" t="e">
        <f t="shared" si="10"/>
        <v>#REF!</v>
      </c>
      <c r="L121" s="13" t="e">
        <f t="shared" si="11"/>
        <v>#REF!</v>
      </c>
      <c r="M121" s="13" t="e">
        <f t="shared" si="12"/>
        <v>#REF!</v>
      </c>
      <c r="N121" s="168">
        <f t="shared" si="13"/>
        <v>0</v>
      </c>
      <c r="O121" s="168">
        <f t="shared" si="14"/>
        <v>0</v>
      </c>
      <c r="P121" s="117" t="e">
        <f t="shared" si="15"/>
        <v>#REF!</v>
      </c>
      <c r="Q121" s="117">
        <f t="shared" si="16"/>
        <v>0</v>
      </c>
    </row>
    <row r="122" spans="1:17">
      <c r="A122" s="13"/>
      <c r="B122" s="13"/>
      <c r="C122" s="26"/>
      <c r="D122" s="13"/>
      <c r="E122" s="13">
        <f>+คะแนนการทำงานเป็นทีม!L115</f>
        <v>0</v>
      </c>
      <c r="F122" s="13" t="e">
        <f>+คะแนนการทำงานเป็นทีม!#REF!</f>
        <v>#REF!</v>
      </c>
      <c r="G122" s="26"/>
      <c r="H122" s="26"/>
      <c r="I122" s="26"/>
      <c r="J122" s="13" t="e">
        <f t="shared" si="17"/>
        <v>#REF!</v>
      </c>
      <c r="K122" s="13" t="e">
        <f t="shared" si="10"/>
        <v>#REF!</v>
      </c>
      <c r="L122" s="13" t="e">
        <f t="shared" si="11"/>
        <v>#REF!</v>
      </c>
      <c r="M122" s="13" t="e">
        <f t="shared" si="12"/>
        <v>#REF!</v>
      </c>
      <c r="N122" s="168">
        <f t="shared" si="13"/>
        <v>0</v>
      </c>
      <c r="O122" s="168">
        <f t="shared" si="14"/>
        <v>0</v>
      </c>
      <c r="P122" s="117" t="e">
        <f t="shared" si="15"/>
        <v>#REF!</v>
      </c>
      <c r="Q122" s="117">
        <f t="shared" si="16"/>
        <v>0</v>
      </c>
    </row>
    <row r="123" spans="1:17">
      <c r="A123" s="13"/>
      <c r="B123" s="13"/>
      <c r="C123" s="26"/>
      <c r="D123" s="13"/>
      <c r="E123" s="13">
        <f>+คะแนนการทำงานเป็นทีม!L116</f>
        <v>0</v>
      </c>
      <c r="F123" s="13" t="e">
        <f>+คะแนนการทำงานเป็นทีม!#REF!</f>
        <v>#REF!</v>
      </c>
      <c r="G123" s="26"/>
      <c r="H123" s="26"/>
      <c r="I123" s="26"/>
      <c r="J123" s="13" t="e">
        <f t="shared" si="17"/>
        <v>#REF!</v>
      </c>
      <c r="K123" s="13" t="e">
        <f t="shared" si="10"/>
        <v>#REF!</v>
      </c>
      <c r="L123" s="13" t="e">
        <f t="shared" si="11"/>
        <v>#REF!</v>
      </c>
      <c r="M123" s="13" t="e">
        <f t="shared" si="12"/>
        <v>#REF!</v>
      </c>
      <c r="N123" s="168">
        <f t="shared" si="13"/>
        <v>0</v>
      </c>
      <c r="O123" s="168">
        <f t="shared" si="14"/>
        <v>0</v>
      </c>
      <c r="P123" s="117" t="e">
        <f t="shared" si="15"/>
        <v>#REF!</v>
      </c>
      <c r="Q123" s="117">
        <f t="shared" si="16"/>
        <v>0</v>
      </c>
    </row>
    <row r="124" spans="1:17">
      <c r="A124" s="13"/>
      <c r="B124" s="13"/>
      <c r="C124" s="26"/>
      <c r="D124" s="13"/>
      <c r="E124" s="13">
        <f>+คะแนนการทำงานเป็นทีม!L117</f>
        <v>0</v>
      </c>
      <c r="F124" s="13" t="e">
        <f>+คะแนนการทำงานเป็นทีม!#REF!</f>
        <v>#REF!</v>
      </c>
      <c r="G124" s="26"/>
      <c r="H124" s="26"/>
      <c r="I124" s="26"/>
      <c r="J124" s="13" t="e">
        <f t="shared" si="17"/>
        <v>#REF!</v>
      </c>
      <c r="K124" s="13" t="e">
        <f t="shared" si="10"/>
        <v>#REF!</v>
      </c>
      <c r="L124" s="13" t="e">
        <f t="shared" si="11"/>
        <v>#REF!</v>
      </c>
      <c r="M124" s="13" t="e">
        <f t="shared" si="12"/>
        <v>#REF!</v>
      </c>
      <c r="N124" s="168">
        <f t="shared" si="13"/>
        <v>0</v>
      </c>
      <c r="O124" s="168">
        <f t="shared" si="14"/>
        <v>0</v>
      </c>
      <c r="P124" s="117" t="e">
        <f t="shared" si="15"/>
        <v>#REF!</v>
      </c>
      <c r="Q124" s="117">
        <f t="shared" si="16"/>
        <v>0</v>
      </c>
    </row>
    <row r="125" spans="1:17">
      <c r="A125" s="13"/>
      <c r="B125" s="13"/>
      <c r="C125" s="26"/>
      <c r="D125" s="13"/>
      <c r="E125" s="13">
        <f>+คะแนนการทำงานเป็นทีม!L118</f>
        <v>0</v>
      </c>
      <c r="F125" s="13" t="e">
        <f>+คะแนนการทำงานเป็นทีม!#REF!</f>
        <v>#REF!</v>
      </c>
      <c r="G125" s="26"/>
      <c r="H125" s="26"/>
      <c r="I125" s="26"/>
      <c r="J125" s="13" t="e">
        <f t="shared" si="17"/>
        <v>#REF!</v>
      </c>
      <c r="K125" s="13" t="e">
        <f t="shared" si="10"/>
        <v>#REF!</v>
      </c>
      <c r="L125" s="13" t="e">
        <f t="shared" si="11"/>
        <v>#REF!</v>
      </c>
      <c r="M125" s="13" t="e">
        <f t="shared" si="12"/>
        <v>#REF!</v>
      </c>
      <c r="N125" s="168">
        <f t="shared" si="13"/>
        <v>0</v>
      </c>
      <c r="O125" s="168">
        <f t="shared" si="14"/>
        <v>0</v>
      </c>
      <c r="P125" s="117" t="e">
        <f t="shared" si="15"/>
        <v>#REF!</v>
      </c>
      <c r="Q125" s="117">
        <f t="shared" si="16"/>
        <v>0</v>
      </c>
    </row>
    <row r="126" spans="1:17">
      <c r="A126" s="13"/>
      <c r="B126" s="13"/>
      <c r="C126" s="26"/>
      <c r="D126" s="13"/>
      <c r="E126" s="13">
        <f>+คะแนนการทำงานเป็นทีม!L119</f>
        <v>0</v>
      </c>
      <c r="F126" s="13" t="e">
        <f>+คะแนนการทำงานเป็นทีม!#REF!</f>
        <v>#REF!</v>
      </c>
      <c r="G126" s="26"/>
      <c r="H126" s="26"/>
      <c r="I126" s="26"/>
      <c r="J126" s="13" t="e">
        <f t="shared" si="17"/>
        <v>#REF!</v>
      </c>
      <c r="K126" s="13" t="e">
        <f t="shared" si="10"/>
        <v>#REF!</v>
      </c>
      <c r="L126" s="13" t="e">
        <f t="shared" si="11"/>
        <v>#REF!</v>
      </c>
      <c r="M126" s="13" t="e">
        <f t="shared" si="12"/>
        <v>#REF!</v>
      </c>
      <c r="N126" s="168">
        <f t="shared" si="13"/>
        <v>0</v>
      </c>
      <c r="O126" s="168">
        <f t="shared" si="14"/>
        <v>0</v>
      </c>
      <c r="P126" s="117" t="e">
        <f t="shared" si="15"/>
        <v>#REF!</v>
      </c>
      <c r="Q126" s="117">
        <f t="shared" si="16"/>
        <v>0</v>
      </c>
    </row>
    <row r="127" spans="1:17">
      <c r="A127" s="13"/>
      <c r="B127" s="13"/>
      <c r="C127" s="26"/>
      <c r="D127" s="13"/>
      <c r="E127" s="13">
        <f>+คะแนนการทำงานเป็นทีม!L120</f>
        <v>0</v>
      </c>
      <c r="F127" s="13" t="e">
        <f>+คะแนนการทำงานเป็นทีม!#REF!</f>
        <v>#REF!</v>
      </c>
      <c r="G127" s="26"/>
      <c r="H127" s="26"/>
      <c r="I127" s="26"/>
      <c r="J127" s="13" t="e">
        <f t="shared" si="17"/>
        <v>#REF!</v>
      </c>
      <c r="K127" s="13" t="e">
        <f t="shared" si="10"/>
        <v>#REF!</v>
      </c>
      <c r="L127" s="13" t="e">
        <f t="shared" si="11"/>
        <v>#REF!</v>
      </c>
      <c r="M127" s="13" t="e">
        <f t="shared" si="12"/>
        <v>#REF!</v>
      </c>
      <c r="N127" s="168">
        <f t="shared" si="13"/>
        <v>0</v>
      </c>
      <c r="O127" s="168">
        <f t="shared" si="14"/>
        <v>0</v>
      </c>
      <c r="P127" s="117" t="e">
        <f t="shared" si="15"/>
        <v>#REF!</v>
      </c>
      <c r="Q127" s="117">
        <f t="shared" si="16"/>
        <v>0</v>
      </c>
    </row>
    <row r="128" spans="1:17">
      <c r="A128" s="13"/>
      <c r="B128" s="13"/>
      <c r="C128" s="26"/>
      <c r="D128" s="13"/>
      <c r="E128" s="13">
        <f>+คะแนนการทำงานเป็นทีม!L121</f>
        <v>0</v>
      </c>
      <c r="F128" s="13" t="e">
        <f>+คะแนนการทำงานเป็นทีม!#REF!</f>
        <v>#REF!</v>
      </c>
      <c r="G128" s="26"/>
      <c r="H128" s="26"/>
      <c r="I128" s="26"/>
      <c r="J128" s="13" t="e">
        <f t="shared" si="17"/>
        <v>#REF!</v>
      </c>
      <c r="K128" s="13" t="e">
        <f t="shared" si="10"/>
        <v>#REF!</v>
      </c>
      <c r="L128" s="13" t="e">
        <f t="shared" si="11"/>
        <v>#REF!</v>
      </c>
      <c r="M128" s="13" t="e">
        <f t="shared" si="12"/>
        <v>#REF!</v>
      </c>
      <c r="N128" s="168">
        <f t="shared" si="13"/>
        <v>0</v>
      </c>
      <c r="O128" s="168">
        <f t="shared" si="14"/>
        <v>0</v>
      </c>
      <c r="P128" s="117" t="e">
        <f t="shared" si="15"/>
        <v>#REF!</v>
      </c>
      <c r="Q128" s="117">
        <f t="shared" si="16"/>
        <v>0</v>
      </c>
    </row>
    <row r="129" spans="1:17">
      <c r="A129" s="13"/>
      <c r="B129" s="13"/>
      <c r="C129" s="26"/>
      <c r="D129" s="13"/>
      <c r="E129" s="13">
        <f>+คะแนนการทำงานเป็นทีม!L122</f>
        <v>0</v>
      </c>
      <c r="F129" s="13" t="e">
        <f>+คะแนนการทำงานเป็นทีม!#REF!</f>
        <v>#REF!</v>
      </c>
      <c r="G129" s="26"/>
      <c r="H129" s="26"/>
      <c r="I129" s="26"/>
      <c r="J129" s="13" t="e">
        <f t="shared" si="17"/>
        <v>#REF!</v>
      </c>
      <c r="K129" s="13" t="e">
        <f t="shared" si="10"/>
        <v>#REF!</v>
      </c>
      <c r="L129" s="13" t="e">
        <f t="shared" si="11"/>
        <v>#REF!</v>
      </c>
      <c r="M129" s="13" t="e">
        <f t="shared" si="12"/>
        <v>#REF!</v>
      </c>
      <c r="N129" s="168">
        <f t="shared" si="13"/>
        <v>0</v>
      </c>
      <c r="O129" s="168">
        <f t="shared" si="14"/>
        <v>0</v>
      </c>
      <c r="P129" s="117" t="e">
        <f t="shared" si="15"/>
        <v>#REF!</v>
      </c>
      <c r="Q129" s="117">
        <f t="shared" si="16"/>
        <v>0</v>
      </c>
    </row>
    <row r="130" spans="1:17">
      <c r="A130" s="13"/>
      <c r="B130" s="13"/>
      <c r="C130" s="26"/>
      <c r="D130" s="13"/>
      <c r="E130" s="13">
        <f>+คะแนนการทำงานเป็นทีม!L123</f>
        <v>0</v>
      </c>
      <c r="F130" s="13" t="e">
        <f>+คะแนนการทำงานเป็นทีม!#REF!</f>
        <v>#REF!</v>
      </c>
      <c r="G130" s="26"/>
      <c r="H130" s="26"/>
      <c r="I130" s="26"/>
      <c r="J130" s="13" t="e">
        <f t="shared" si="17"/>
        <v>#REF!</v>
      </c>
      <c r="K130" s="13" t="e">
        <f t="shared" si="10"/>
        <v>#REF!</v>
      </c>
      <c r="L130" s="13" t="e">
        <f t="shared" si="11"/>
        <v>#REF!</v>
      </c>
      <c r="M130" s="13" t="e">
        <f t="shared" si="12"/>
        <v>#REF!</v>
      </c>
      <c r="N130" s="168">
        <f t="shared" si="13"/>
        <v>0</v>
      </c>
      <c r="O130" s="168">
        <f t="shared" si="14"/>
        <v>0</v>
      </c>
      <c r="P130" s="117" t="e">
        <f t="shared" si="15"/>
        <v>#REF!</v>
      </c>
      <c r="Q130" s="117">
        <f t="shared" si="16"/>
        <v>0</v>
      </c>
    </row>
    <row r="131" spans="1:17">
      <c r="A131" s="13"/>
      <c r="B131" s="13"/>
      <c r="C131" s="26"/>
      <c r="D131" s="13"/>
      <c r="E131" s="13">
        <f>+คะแนนการทำงานเป็นทีม!L124</f>
        <v>0</v>
      </c>
      <c r="F131" s="13" t="e">
        <f>+คะแนนการทำงานเป็นทีม!#REF!</f>
        <v>#REF!</v>
      </c>
      <c r="G131" s="26"/>
      <c r="H131" s="26"/>
      <c r="I131" s="26"/>
      <c r="J131" s="13" t="e">
        <f t="shared" si="17"/>
        <v>#REF!</v>
      </c>
      <c r="K131" s="13" t="e">
        <f t="shared" si="10"/>
        <v>#REF!</v>
      </c>
      <c r="L131" s="13" t="e">
        <f t="shared" si="11"/>
        <v>#REF!</v>
      </c>
      <c r="M131" s="13" t="e">
        <f t="shared" si="12"/>
        <v>#REF!</v>
      </c>
      <c r="N131" s="168">
        <f t="shared" si="13"/>
        <v>0</v>
      </c>
      <c r="O131" s="168">
        <f t="shared" si="14"/>
        <v>0</v>
      </c>
      <c r="P131" s="117" t="e">
        <f t="shared" si="15"/>
        <v>#REF!</v>
      </c>
      <c r="Q131" s="117">
        <f t="shared" si="16"/>
        <v>0</v>
      </c>
    </row>
    <row r="132" spans="1:17">
      <c r="A132" s="13"/>
      <c r="B132" s="13"/>
      <c r="C132" s="26"/>
      <c r="D132" s="13"/>
      <c r="E132" s="13">
        <f>+คะแนนการทำงานเป็นทีม!L125</f>
        <v>0</v>
      </c>
      <c r="F132" s="13" t="e">
        <f>+คะแนนการทำงานเป็นทีม!#REF!</f>
        <v>#REF!</v>
      </c>
      <c r="G132" s="26"/>
      <c r="H132" s="26"/>
      <c r="I132" s="26"/>
      <c r="J132" s="13" t="e">
        <f t="shared" si="17"/>
        <v>#REF!</v>
      </c>
      <c r="K132" s="13" t="e">
        <f t="shared" si="10"/>
        <v>#REF!</v>
      </c>
      <c r="L132" s="13" t="e">
        <f t="shared" si="11"/>
        <v>#REF!</v>
      </c>
      <c r="M132" s="13" t="e">
        <f t="shared" si="12"/>
        <v>#REF!</v>
      </c>
      <c r="N132" s="168">
        <f t="shared" si="13"/>
        <v>0</v>
      </c>
      <c r="O132" s="168">
        <f t="shared" si="14"/>
        <v>0</v>
      </c>
      <c r="P132" s="117" t="e">
        <f t="shared" si="15"/>
        <v>#REF!</v>
      </c>
      <c r="Q132" s="117">
        <f t="shared" si="16"/>
        <v>0</v>
      </c>
    </row>
    <row r="133" spans="1:17">
      <c r="A133" s="13"/>
      <c r="B133" s="13"/>
      <c r="C133" s="26"/>
      <c r="D133" s="13"/>
      <c r="E133" s="13">
        <f>+คะแนนการทำงานเป็นทีม!L126</f>
        <v>0</v>
      </c>
      <c r="F133" s="13" t="e">
        <f>+คะแนนการทำงานเป็นทีม!#REF!</f>
        <v>#REF!</v>
      </c>
      <c r="G133" s="26"/>
      <c r="H133" s="26"/>
      <c r="I133" s="26"/>
      <c r="J133" s="13" t="e">
        <f t="shared" si="17"/>
        <v>#REF!</v>
      </c>
      <c r="K133" s="13" t="e">
        <f t="shared" si="10"/>
        <v>#REF!</v>
      </c>
      <c r="L133" s="13" t="e">
        <f t="shared" si="11"/>
        <v>#REF!</v>
      </c>
      <c r="M133" s="13" t="e">
        <f t="shared" si="12"/>
        <v>#REF!</v>
      </c>
      <c r="N133" s="168">
        <f t="shared" si="13"/>
        <v>0</v>
      </c>
      <c r="O133" s="168">
        <f t="shared" si="14"/>
        <v>0</v>
      </c>
      <c r="P133" s="117" t="e">
        <f t="shared" si="15"/>
        <v>#REF!</v>
      </c>
      <c r="Q133" s="117">
        <f t="shared" si="16"/>
        <v>0</v>
      </c>
    </row>
    <row r="134" spans="1:17">
      <c r="A134" s="13"/>
      <c r="B134" s="13"/>
      <c r="C134" s="26"/>
      <c r="D134" s="13"/>
      <c r="E134" s="13">
        <f>+คะแนนการทำงานเป็นทีม!L127</f>
        <v>0</v>
      </c>
      <c r="F134" s="13" t="e">
        <f>+คะแนนการทำงานเป็นทีม!#REF!</f>
        <v>#REF!</v>
      </c>
      <c r="G134" s="26"/>
      <c r="H134" s="26"/>
      <c r="I134" s="26"/>
      <c r="J134" s="13" t="e">
        <f t="shared" si="17"/>
        <v>#REF!</v>
      </c>
      <c r="K134" s="13" t="e">
        <f t="shared" si="10"/>
        <v>#REF!</v>
      </c>
      <c r="L134" s="13" t="e">
        <f t="shared" si="11"/>
        <v>#REF!</v>
      </c>
      <c r="M134" s="13" t="e">
        <f t="shared" si="12"/>
        <v>#REF!</v>
      </c>
      <c r="N134" s="168">
        <f t="shared" si="13"/>
        <v>0</v>
      </c>
      <c r="O134" s="168">
        <f t="shared" si="14"/>
        <v>0</v>
      </c>
      <c r="P134" s="117" t="e">
        <f t="shared" si="15"/>
        <v>#REF!</v>
      </c>
      <c r="Q134" s="117">
        <f t="shared" si="16"/>
        <v>0</v>
      </c>
    </row>
    <row r="135" spans="1:17">
      <c r="A135" s="13"/>
      <c r="B135" s="13"/>
      <c r="C135" s="26"/>
      <c r="D135" s="13"/>
      <c r="E135" s="13">
        <f>+คะแนนการทำงานเป็นทีม!L128</f>
        <v>0</v>
      </c>
      <c r="F135" s="13" t="e">
        <f>+คะแนนการทำงานเป็นทีม!#REF!</f>
        <v>#REF!</v>
      </c>
      <c r="G135" s="26"/>
      <c r="H135" s="26"/>
      <c r="I135" s="26"/>
      <c r="J135" s="13" t="e">
        <f t="shared" si="17"/>
        <v>#REF!</v>
      </c>
      <c r="K135" s="13" t="e">
        <f t="shared" si="10"/>
        <v>#REF!</v>
      </c>
      <c r="L135" s="13" t="e">
        <f t="shared" si="11"/>
        <v>#REF!</v>
      </c>
      <c r="M135" s="13" t="e">
        <f t="shared" si="12"/>
        <v>#REF!</v>
      </c>
      <c r="N135" s="168">
        <f t="shared" si="13"/>
        <v>0</v>
      </c>
      <c r="O135" s="168">
        <f t="shared" si="14"/>
        <v>0</v>
      </c>
      <c r="P135" s="117" t="e">
        <f t="shared" si="15"/>
        <v>#REF!</v>
      </c>
      <c r="Q135" s="117">
        <f t="shared" si="16"/>
        <v>0</v>
      </c>
    </row>
  </sheetData>
  <mergeCells count="11">
    <mergeCell ref="J8:K8"/>
    <mergeCell ref="A2:N2"/>
    <mergeCell ref="A3:F3"/>
    <mergeCell ref="J9:J10"/>
    <mergeCell ref="K9:K10"/>
    <mergeCell ref="E5:J7"/>
    <mergeCell ref="P4:T7"/>
    <mergeCell ref="P9:Q9"/>
    <mergeCell ref="L9:M9"/>
    <mergeCell ref="N9:O9"/>
    <mergeCell ref="L8:O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86"/>
  <sheetViews>
    <sheetView workbookViewId="0">
      <selection activeCell="A3" sqref="A3:T3"/>
    </sheetView>
  </sheetViews>
  <sheetFormatPr defaultColWidth="8" defaultRowHeight="18.75"/>
  <cols>
    <col min="1" max="1" width="4.375" style="52" bestFit="1" customWidth="1"/>
    <col min="2" max="2" width="10.5" style="52" customWidth="1"/>
    <col min="3" max="3" width="31.375" style="53" customWidth="1"/>
    <col min="4" max="4" width="9.125" style="52" customWidth="1"/>
    <col min="5" max="5" width="6.875" style="53" customWidth="1"/>
    <col min="6" max="8" width="7" style="53" customWidth="1"/>
    <col min="9" max="9" width="6.875" style="53" customWidth="1"/>
    <col min="10" max="10" width="6.625" style="53" customWidth="1"/>
    <col min="11" max="11" width="6.5" style="53" customWidth="1"/>
    <col min="12" max="12" width="7.125" style="53" customWidth="1"/>
    <col min="13" max="13" width="5.125" style="53" customWidth="1"/>
    <col min="14" max="14" width="7" style="52" bestFit="1" customWidth="1"/>
    <col min="15" max="15" width="1.875" style="53" customWidth="1"/>
    <col min="16" max="16" width="4" style="53" bestFit="1" customWidth="1"/>
    <col min="17" max="17" width="3.875" style="52" bestFit="1" customWidth="1"/>
    <col min="18" max="18" width="3" style="52" customWidth="1"/>
    <col min="19" max="19" width="4.625" style="52" bestFit="1" customWidth="1"/>
    <col min="20" max="20" width="5.375" style="53" bestFit="1" customWidth="1"/>
    <col min="21" max="21" width="5.375" style="53" customWidth="1"/>
    <col min="22" max="16384" width="8" style="53"/>
  </cols>
  <sheetData>
    <row r="1" spans="1:21" ht="21.75" customHeight="1"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33.75">
      <c r="A2" s="303" t="s">
        <v>114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66"/>
    </row>
    <row r="3" spans="1:21" ht="33.75" customHeight="1">
      <c r="A3" s="304" t="s">
        <v>124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94"/>
    </row>
    <row r="4" spans="1:21" ht="23.25">
      <c r="C4" s="52"/>
      <c r="E4" s="119" t="s">
        <v>55</v>
      </c>
      <c r="F4" s="119" t="s">
        <v>56</v>
      </c>
      <c r="G4" s="119" t="s">
        <v>56</v>
      </c>
      <c r="H4" s="119" t="s">
        <v>50</v>
      </c>
      <c r="I4" s="119" t="s">
        <v>50</v>
      </c>
      <c r="J4" s="119" t="s">
        <v>62</v>
      </c>
      <c r="K4" s="119" t="s">
        <v>57</v>
      </c>
      <c r="L4" s="52"/>
      <c r="P4" s="52"/>
    </row>
    <row r="5" spans="1:21" ht="21.75" customHeight="1">
      <c r="A5" s="307" t="s">
        <v>15</v>
      </c>
      <c r="B5" s="307" t="s">
        <v>2</v>
      </c>
      <c r="C5" s="305" t="s">
        <v>16</v>
      </c>
      <c r="D5" s="305" t="s">
        <v>17</v>
      </c>
      <c r="E5" s="218" t="s">
        <v>18</v>
      </c>
      <c r="F5" s="218"/>
      <c r="G5" s="218"/>
      <c r="H5" s="218"/>
      <c r="I5" s="218"/>
      <c r="J5" s="218"/>
      <c r="K5" s="218"/>
      <c r="L5" s="309" t="s">
        <v>19</v>
      </c>
      <c r="M5" s="307" t="s">
        <v>12</v>
      </c>
      <c r="N5" s="307" t="s">
        <v>13</v>
      </c>
      <c r="P5" s="311"/>
      <c r="Q5" s="311"/>
      <c r="R5" s="311"/>
      <c r="S5" s="311"/>
      <c r="T5" s="311"/>
      <c r="U5" s="96"/>
    </row>
    <row r="6" spans="1:21" s="52" customFormat="1" ht="104.25" customHeight="1">
      <c r="A6" s="308"/>
      <c r="B6" s="308"/>
      <c r="C6" s="316"/>
      <c r="D6" s="306"/>
      <c r="E6" s="29" t="s">
        <v>52</v>
      </c>
      <c r="F6" s="29" t="s">
        <v>51</v>
      </c>
      <c r="G6" s="30" t="s">
        <v>43</v>
      </c>
      <c r="H6" s="30" t="s">
        <v>92</v>
      </c>
      <c r="I6" s="30" t="s">
        <v>94</v>
      </c>
      <c r="J6" s="30" t="s">
        <v>93</v>
      </c>
      <c r="K6" s="31" t="s">
        <v>11</v>
      </c>
      <c r="L6" s="310"/>
      <c r="M6" s="308"/>
      <c r="N6" s="308"/>
      <c r="P6" s="311"/>
      <c r="Q6" s="311"/>
      <c r="R6" s="311"/>
      <c r="S6" s="311"/>
      <c r="T6" s="311"/>
      <c r="U6" s="96"/>
    </row>
    <row r="7" spans="1:21" s="52" customFormat="1" ht="21">
      <c r="A7" s="308"/>
      <c r="B7" s="308"/>
      <c r="C7" s="316"/>
      <c r="D7" s="97" t="s">
        <v>14</v>
      </c>
      <c r="E7" s="98">
        <v>10</v>
      </c>
      <c r="F7" s="98">
        <v>10</v>
      </c>
      <c r="G7" s="98">
        <v>15</v>
      </c>
      <c r="H7" s="98">
        <v>10</v>
      </c>
      <c r="I7" s="98">
        <v>5</v>
      </c>
      <c r="J7" s="98">
        <v>15</v>
      </c>
      <c r="K7" s="99">
        <v>40</v>
      </c>
      <c r="L7" s="100">
        <f>SUM(E7:K7)</f>
        <v>105</v>
      </c>
      <c r="M7" s="308"/>
      <c r="N7" s="308"/>
    </row>
    <row r="8" spans="1:21" s="52" customFormat="1" ht="21">
      <c r="A8" s="308"/>
      <c r="B8" s="308"/>
      <c r="C8" s="316"/>
      <c r="D8" s="93" t="s">
        <v>58</v>
      </c>
      <c r="E8" s="101">
        <f>MAX(E12:E1510)</f>
        <v>0</v>
      </c>
      <c r="F8" s="101">
        <f t="shared" ref="F8:G8" si="0">MAX(F12:F1510)</f>
        <v>0</v>
      </c>
      <c r="G8" s="101">
        <f t="shared" si="0"/>
        <v>0</v>
      </c>
      <c r="H8" s="101" t="e">
        <f t="shared" ref="H8:L8" si="1">MAX(H12:H1510)</f>
        <v>#REF!</v>
      </c>
      <c r="I8" s="101" t="e">
        <f>MAX(#REF!)</f>
        <v>#REF!</v>
      </c>
      <c r="J8" s="101">
        <f t="shared" si="1"/>
        <v>0</v>
      </c>
      <c r="K8" s="101">
        <f t="shared" si="1"/>
        <v>0</v>
      </c>
      <c r="L8" s="101" t="e">
        <f t="shared" si="1"/>
        <v>#REF!</v>
      </c>
      <c r="M8" s="93"/>
      <c r="N8" s="93"/>
    </row>
    <row r="9" spans="1:21" s="52" customFormat="1" ht="21">
      <c r="A9" s="308"/>
      <c r="B9" s="308"/>
      <c r="C9" s="316"/>
      <c r="D9" s="93" t="s">
        <v>59</v>
      </c>
      <c r="E9" s="101">
        <f>MIN(E12:E1510)</f>
        <v>0</v>
      </c>
      <c r="F9" s="101">
        <f t="shared" ref="F9:G9" si="2">MIN(F12:F1510)</f>
        <v>0</v>
      </c>
      <c r="G9" s="101">
        <f t="shared" si="2"/>
        <v>0</v>
      </c>
      <c r="H9" s="101" t="e">
        <f t="shared" ref="H9:L9" si="3">MIN(H12:H1510)</f>
        <v>#REF!</v>
      </c>
      <c r="I9" s="101" t="e">
        <f>MIN(#REF!)</f>
        <v>#REF!</v>
      </c>
      <c r="J9" s="101">
        <f t="shared" si="3"/>
        <v>0</v>
      </c>
      <c r="K9" s="101">
        <f t="shared" si="3"/>
        <v>0</v>
      </c>
      <c r="L9" s="101" t="e">
        <f t="shared" si="3"/>
        <v>#REF!</v>
      </c>
      <c r="M9" s="93"/>
      <c r="N9" s="93"/>
    </row>
    <row r="10" spans="1:21" s="52" customFormat="1" ht="20.25" customHeight="1">
      <c r="A10" s="308"/>
      <c r="B10" s="308"/>
      <c r="C10" s="316"/>
      <c r="D10" s="102" t="s">
        <v>60</v>
      </c>
      <c r="E10" s="103">
        <f>AVERAGE(E12:E1510)</f>
        <v>0</v>
      </c>
      <c r="F10" s="103">
        <f t="shared" ref="F10:G10" si="4">AVERAGE(F12:F1510)</f>
        <v>0</v>
      </c>
      <c r="G10" s="103">
        <f t="shared" si="4"/>
        <v>0</v>
      </c>
      <c r="H10" s="103" t="e">
        <f t="shared" ref="H10:L10" si="5">AVERAGE(H12:H1510)</f>
        <v>#REF!</v>
      </c>
      <c r="I10" s="103" t="e">
        <f>AVERAGE(#REF!)</f>
        <v>#REF!</v>
      </c>
      <c r="J10" s="103">
        <f t="shared" si="5"/>
        <v>0</v>
      </c>
      <c r="K10" s="103" t="e">
        <f t="shared" si="5"/>
        <v>#DIV/0!</v>
      </c>
      <c r="L10" s="103" t="e">
        <f t="shared" si="5"/>
        <v>#REF!</v>
      </c>
      <c r="M10" s="93"/>
      <c r="N10" s="93"/>
    </row>
    <row r="11" spans="1:21" s="52" customFormat="1" ht="20.25" customHeight="1">
      <c r="A11" s="312"/>
      <c r="B11" s="312"/>
      <c r="C11" s="306"/>
      <c r="D11" s="95" t="s">
        <v>39</v>
      </c>
      <c r="E11" s="104">
        <f>STDEV(E12:E1510)</f>
        <v>0</v>
      </c>
      <c r="F11" s="104">
        <f t="shared" ref="F11:G11" si="6">STDEV(F12:F1510)</f>
        <v>0</v>
      </c>
      <c r="G11" s="104">
        <f t="shared" si="6"/>
        <v>0</v>
      </c>
      <c r="H11" s="104" t="e">
        <f t="shared" ref="H11:L11" si="7">STDEV(H12:H1510)</f>
        <v>#REF!</v>
      </c>
      <c r="I11" s="104" t="e">
        <f>STDEV(#REF!)</f>
        <v>#REF!</v>
      </c>
      <c r="J11" s="104">
        <f t="shared" si="7"/>
        <v>0</v>
      </c>
      <c r="K11" s="104" t="e">
        <f t="shared" si="7"/>
        <v>#DIV/0!</v>
      </c>
      <c r="L11" s="104" t="e">
        <f t="shared" si="7"/>
        <v>#REF!</v>
      </c>
      <c r="M11" s="105"/>
      <c r="N11" s="105"/>
    </row>
    <row r="12" spans="1:21" ht="24.95" customHeight="1">
      <c r="A12" s="154">
        <v>1</v>
      </c>
      <c r="B12" s="107"/>
      <c r="C12" s="107"/>
      <c r="D12" s="108"/>
      <c r="E12" s="55">
        <f>+การเข้าชั้นเรียน!W10</f>
        <v>0</v>
      </c>
      <c r="F12" s="55">
        <f>+บันทึกการพัฒนาการเรียนรู้!K12</f>
        <v>0</v>
      </c>
      <c r="G12" s="32">
        <f>+คะแนนใบงาน!P14</f>
        <v>0</v>
      </c>
      <c r="H12" s="32" t="e">
        <f>+คะแนนโครงงาน!M12</f>
        <v>#REF!</v>
      </c>
      <c r="I12" s="55"/>
      <c r="J12" s="32">
        <f>+คะแนนโครงงาน!O12</f>
        <v>0</v>
      </c>
      <c r="K12" s="32"/>
      <c r="L12" s="32" t="e">
        <f t="shared" ref="L12:L43" si="8">SUM(E12:K12)</f>
        <v>#REF!</v>
      </c>
      <c r="M12" s="56" t="e">
        <f>IF(L12&lt;$Q$20,"F",IF(L12&lt;$Q$19,"D",IF(L12&lt;$Q$18,"D+",IF(L12&lt;$Q$17,"C",IF(L12&lt;$Q$16,"C+",IF(L12&lt;$Q$15,"B",IF(L12&lt;$Q$14,"B+",IF(L12&gt;=$Q$14,"A"))))))))</f>
        <v>#REF!</v>
      </c>
      <c r="N12" s="57"/>
      <c r="P12" s="317" t="s">
        <v>20</v>
      </c>
      <c r="Q12" s="318"/>
      <c r="R12" s="318"/>
      <c r="S12" s="318"/>
      <c r="T12" s="319"/>
      <c r="U12" s="67"/>
    </row>
    <row r="13" spans="1:21" ht="24.95" customHeight="1">
      <c r="A13" s="108">
        <v>2</v>
      </c>
      <c r="B13" s="107"/>
      <c r="C13" s="107"/>
      <c r="D13" s="108"/>
      <c r="E13" s="55">
        <f>+การเข้าชั้นเรียน!W11</f>
        <v>0</v>
      </c>
      <c r="F13" s="55">
        <f>+บันทึกการพัฒนาการเรียนรู้!K13</f>
        <v>0</v>
      </c>
      <c r="G13" s="32">
        <f>+คะแนนใบงาน!P15</f>
        <v>0</v>
      </c>
      <c r="H13" s="32" t="e">
        <f>+คะแนนโครงงาน!M13</f>
        <v>#REF!</v>
      </c>
      <c r="I13" s="55"/>
      <c r="J13" s="32">
        <f>+คะแนนโครงงาน!O13</f>
        <v>0</v>
      </c>
      <c r="K13" s="32"/>
      <c r="L13" s="32" t="e">
        <f t="shared" si="8"/>
        <v>#REF!</v>
      </c>
      <c r="M13" s="56" t="e">
        <f t="shared" ref="M13:M26" si="9">IF(L13&lt;$Q$20,"F",IF(L13&lt;$Q$19,"D",IF(L13&lt;$Q$18,"D+",IF(L13&lt;$Q$17,"C",IF(L13&lt;$Q$16,"C+",IF(L13&lt;$Q$15,"B",IF(L13&lt;$Q$14,"B+",IF(L13&gt;=$Q$14,"A"))))))))</f>
        <v>#REF!</v>
      </c>
      <c r="N13" s="57"/>
      <c r="P13" s="93" t="s">
        <v>12</v>
      </c>
      <c r="Q13" s="317" t="s">
        <v>21</v>
      </c>
      <c r="R13" s="318"/>
      <c r="S13" s="319"/>
      <c r="T13" s="56" t="s">
        <v>22</v>
      </c>
      <c r="U13" s="68"/>
    </row>
    <row r="14" spans="1:21" ht="24.95" customHeight="1">
      <c r="A14" s="154">
        <v>3</v>
      </c>
      <c r="B14" s="107"/>
      <c r="C14" s="107"/>
      <c r="D14" s="108"/>
      <c r="E14" s="55">
        <f>+การเข้าชั้นเรียน!W12</f>
        <v>0</v>
      </c>
      <c r="F14" s="55">
        <f>+บันทึกการพัฒนาการเรียนรู้!K14</f>
        <v>0</v>
      </c>
      <c r="G14" s="32">
        <f>+คะแนนใบงาน!P16</f>
        <v>0</v>
      </c>
      <c r="H14" s="32" t="e">
        <f>+คะแนนโครงงาน!M14</f>
        <v>#REF!</v>
      </c>
      <c r="I14" s="55"/>
      <c r="J14" s="32">
        <f>+คะแนนโครงงาน!O14</f>
        <v>0</v>
      </c>
      <c r="K14" s="32"/>
      <c r="L14" s="32" t="e">
        <f t="shared" si="8"/>
        <v>#REF!</v>
      </c>
      <c r="M14" s="56" t="e">
        <f t="shared" si="9"/>
        <v>#REF!</v>
      </c>
      <c r="N14" s="57"/>
      <c r="P14" s="58" t="s">
        <v>23</v>
      </c>
      <c r="Q14" s="59">
        <v>84.5</v>
      </c>
      <c r="R14" s="60" t="s">
        <v>24</v>
      </c>
      <c r="S14" s="59">
        <v>100</v>
      </c>
      <c r="T14" s="61">
        <f>COUNTIF($M$12:$M$86,"A")</f>
        <v>0</v>
      </c>
      <c r="U14" s="69"/>
    </row>
    <row r="15" spans="1:21" ht="24.95" customHeight="1">
      <c r="A15" s="108">
        <v>4</v>
      </c>
      <c r="B15" s="107"/>
      <c r="C15" s="107"/>
      <c r="D15" s="108"/>
      <c r="E15" s="55">
        <f>+การเข้าชั้นเรียน!W13</f>
        <v>0</v>
      </c>
      <c r="F15" s="55">
        <f>+บันทึกการพัฒนาการเรียนรู้!K15</f>
        <v>0</v>
      </c>
      <c r="G15" s="32">
        <f>+คะแนนใบงาน!P17</f>
        <v>0</v>
      </c>
      <c r="H15" s="32" t="e">
        <f>+คะแนนโครงงาน!M15</f>
        <v>#REF!</v>
      </c>
      <c r="I15" s="55"/>
      <c r="J15" s="32">
        <f>+คะแนนโครงงาน!O15</f>
        <v>0</v>
      </c>
      <c r="K15" s="32"/>
      <c r="L15" s="32" t="e">
        <f t="shared" si="8"/>
        <v>#REF!</v>
      </c>
      <c r="M15" s="56" t="e">
        <f t="shared" si="9"/>
        <v>#REF!</v>
      </c>
      <c r="N15" s="57"/>
      <c r="P15" s="58" t="s">
        <v>25</v>
      </c>
      <c r="Q15" s="59">
        <v>79.5</v>
      </c>
      <c r="R15" s="60" t="s">
        <v>24</v>
      </c>
      <c r="S15" s="59">
        <v>84</v>
      </c>
      <c r="T15" s="61">
        <f>COUNTIF($M$12:$M$86,"b+")</f>
        <v>0</v>
      </c>
      <c r="U15" s="69"/>
    </row>
    <row r="16" spans="1:21" ht="24.95" customHeight="1">
      <c r="A16" s="154">
        <v>5</v>
      </c>
      <c r="B16" s="107"/>
      <c r="C16" s="107"/>
      <c r="D16" s="108"/>
      <c r="E16" s="55">
        <f>+การเข้าชั้นเรียน!W14</f>
        <v>0</v>
      </c>
      <c r="F16" s="55">
        <f>+บันทึกการพัฒนาการเรียนรู้!K16</f>
        <v>0</v>
      </c>
      <c r="G16" s="32">
        <f>+คะแนนใบงาน!P18</f>
        <v>0</v>
      </c>
      <c r="H16" s="32" t="e">
        <f>+คะแนนโครงงาน!M16</f>
        <v>#REF!</v>
      </c>
      <c r="I16" s="55"/>
      <c r="J16" s="32">
        <f>+คะแนนโครงงาน!O16</f>
        <v>0</v>
      </c>
      <c r="K16" s="32"/>
      <c r="L16" s="32" t="e">
        <f t="shared" si="8"/>
        <v>#REF!</v>
      </c>
      <c r="M16" s="56" t="e">
        <f t="shared" si="9"/>
        <v>#REF!</v>
      </c>
      <c r="N16" s="57"/>
      <c r="P16" s="58" t="s">
        <v>26</v>
      </c>
      <c r="Q16" s="59">
        <v>74.5</v>
      </c>
      <c r="R16" s="60" t="s">
        <v>24</v>
      </c>
      <c r="S16" s="59">
        <v>79</v>
      </c>
      <c r="T16" s="61">
        <f>COUNTIF($M$12:$M$86,"b")</f>
        <v>0</v>
      </c>
      <c r="U16" s="69"/>
    </row>
    <row r="17" spans="1:21" ht="24.95" customHeight="1">
      <c r="A17" s="108">
        <v>6</v>
      </c>
      <c r="B17" s="107"/>
      <c r="C17" s="107"/>
      <c r="D17" s="108"/>
      <c r="E17" s="55">
        <f>+การเข้าชั้นเรียน!W15</f>
        <v>0</v>
      </c>
      <c r="F17" s="55">
        <f>+บันทึกการพัฒนาการเรียนรู้!K17</f>
        <v>0</v>
      </c>
      <c r="G17" s="32">
        <f>+คะแนนใบงาน!P19</f>
        <v>0</v>
      </c>
      <c r="H17" s="32" t="e">
        <f>+คะแนนโครงงาน!M17</f>
        <v>#REF!</v>
      </c>
      <c r="I17" s="55"/>
      <c r="J17" s="32">
        <f>+คะแนนโครงงาน!O17</f>
        <v>0</v>
      </c>
      <c r="K17" s="32"/>
      <c r="L17" s="32" t="e">
        <f t="shared" si="8"/>
        <v>#REF!</v>
      </c>
      <c r="M17" s="56" t="e">
        <f t="shared" si="9"/>
        <v>#REF!</v>
      </c>
      <c r="N17" s="57"/>
      <c r="P17" s="58" t="s">
        <v>27</v>
      </c>
      <c r="Q17" s="59">
        <v>69.5</v>
      </c>
      <c r="R17" s="60" t="s">
        <v>24</v>
      </c>
      <c r="S17" s="59">
        <v>74</v>
      </c>
      <c r="T17" s="61">
        <f>COUNTIF($M$12:$M$86,"c+")</f>
        <v>0</v>
      </c>
      <c r="U17" s="69"/>
    </row>
    <row r="18" spans="1:21" ht="24.95" customHeight="1">
      <c r="A18" s="154">
        <v>7</v>
      </c>
      <c r="B18" s="107"/>
      <c r="C18" s="107"/>
      <c r="D18" s="108"/>
      <c r="E18" s="55">
        <f>+การเข้าชั้นเรียน!W16</f>
        <v>0</v>
      </c>
      <c r="F18" s="55">
        <f>+บันทึกการพัฒนาการเรียนรู้!K18</f>
        <v>0</v>
      </c>
      <c r="G18" s="32">
        <f>+คะแนนใบงาน!P20</f>
        <v>0</v>
      </c>
      <c r="H18" s="32" t="e">
        <f>+คะแนนโครงงาน!M18</f>
        <v>#REF!</v>
      </c>
      <c r="I18" s="55"/>
      <c r="J18" s="32">
        <f>+คะแนนโครงงาน!O18</f>
        <v>0</v>
      </c>
      <c r="K18" s="32"/>
      <c r="L18" s="32" t="e">
        <f t="shared" si="8"/>
        <v>#REF!</v>
      </c>
      <c r="M18" s="56" t="e">
        <f t="shared" si="9"/>
        <v>#REF!</v>
      </c>
      <c r="N18" s="57"/>
      <c r="P18" s="58" t="s">
        <v>28</v>
      </c>
      <c r="Q18" s="59">
        <v>64.5</v>
      </c>
      <c r="R18" s="60" t="s">
        <v>24</v>
      </c>
      <c r="S18" s="59">
        <v>69</v>
      </c>
      <c r="T18" s="61">
        <f>COUNTIF($M$12:$M$86,"c")</f>
        <v>0</v>
      </c>
      <c r="U18" s="69"/>
    </row>
    <row r="19" spans="1:21" ht="24.95" customHeight="1">
      <c r="A19" s="108">
        <v>8</v>
      </c>
      <c r="B19" s="107"/>
      <c r="C19" s="107"/>
      <c r="D19" s="108"/>
      <c r="E19" s="55">
        <f>+การเข้าชั้นเรียน!W17</f>
        <v>0</v>
      </c>
      <c r="F19" s="55">
        <f>+บันทึกการพัฒนาการเรียนรู้!K19</f>
        <v>0</v>
      </c>
      <c r="G19" s="32">
        <f>+คะแนนใบงาน!P21</f>
        <v>0</v>
      </c>
      <c r="H19" s="32" t="e">
        <f>+คะแนนโครงงาน!M19</f>
        <v>#REF!</v>
      </c>
      <c r="I19" s="55"/>
      <c r="J19" s="32">
        <f>+คะแนนโครงงาน!O19</f>
        <v>0</v>
      </c>
      <c r="K19" s="32"/>
      <c r="L19" s="32" t="e">
        <f t="shared" si="8"/>
        <v>#REF!</v>
      </c>
      <c r="M19" s="56" t="e">
        <f t="shared" si="9"/>
        <v>#REF!</v>
      </c>
      <c r="N19" s="57"/>
      <c r="P19" s="58" t="s">
        <v>29</v>
      </c>
      <c r="Q19" s="59">
        <v>59.5</v>
      </c>
      <c r="R19" s="60" t="s">
        <v>24</v>
      </c>
      <c r="S19" s="59">
        <v>64</v>
      </c>
      <c r="T19" s="61">
        <f>COUNTIF($M$12:$M$86,"d+")</f>
        <v>0</v>
      </c>
      <c r="U19" s="69"/>
    </row>
    <row r="20" spans="1:21" ht="24.95" customHeight="1">
      <c r="A20" s="154">
        <v>9</v>
      </c>
      <c r="B20" s="107"/>
      <c r="C20" s="107"/>
      <c r="D20" s="108"/>
      <c r="E20" s="55">
        <f>+การเข้าชั้นเรียน!W18</f>
        <v>0</v>
      </c>
      <c r="F20" s="55">
        <f>+บันทึกการพัฒนาการเรียนรู้!K20</f>
        <v>0</v>
      </c>
      <c r="G20" s="32">
        <f>+คะแนนใบงาน!P22</f>
        <v>0</v>
      </c>
      <c r="H20" s="32" t="e">
        <f>+คะแนนโครงงาน!M20</f>
        <v>#REF!</v>
      </c>
      <c r="I20" s="55"/>
      <c r="J20" s="32">
        <f>+คะแนนโครงงาน!O20</f>
        <v>0</v>
      </c>
      <c r="K20" s="32"/>
      <c r="L20" s="32" t="e">
        <f t="shared" si="8"/>
        <v>#REF!</v>
      </c>
      <c r="M20" s="56" t="e">
        <f t="shared" si="9"/>
        <v>#REF!</v>
      </c>
      <c r="N20" s="57"/>
      <c r="P20" s="58" t="s">
        <v>30</v>
      </c>
      <c r="Q20" s="59">
        <v>54.5</v>
      </c>
      <c r="R20" s="60" t="s">
        <v>24</v>
      </c>
      <c r="S20" s="59">
        <v>59</v>
      </c>
      <c r="T20" s="61">
        <f>COUNTIF($M$12:$M$86,"d")</f>
        <v>0</v>
      </c>
      <c r="U20" s="69"/>
    </row>
    <row r="21" spans="1:21" ht="24.95" customHeight="1">
      <c r="A21" s="108">
        <v>10</v>
      </c>
      <c r="B21" s="107"/>
      <c r="C21" s="107"/>
      <c r="D21" s="108"/>
      <c r="E21" s="55">
        <f>+การเข้าชั้นเรียน!W19</f>
        <v>0</v>
      </c>
      <c r="F21" s="55">
        <f>+บันทึกการพัฒนาการเรียนรู้!K21</f>
        <v>0</v>
      </c>
      <c r="G21" s="32">
        <f>+คะแนนใบงาน!P23</f>
        <v>0</v>
      </c>
      <c r="H21" s="32" t="e">
        <f>+คะแนนโครงงาน!M21</f>
        <v>#REF!</v>
      </c>
      <c r="I21" s="55"/>
      <c r="J21" s="32">
        <f>+คะแนนโครงงาน!O21</f>
        <v>0</v>
      </c>
      <c r="K21" s="32"/>
      <c r="L21" s="32" t="e">
        <f t="shared" si="8"/>
        <v>#REF!</v>
      </c>
      <c r="M21" s="56" t="e">
        <f t="shared" si="9"/>
        <v>#REF!</v>
      </c>
      <c r="N21" s="57"/>
      <c r="P21" s="58" t="s">
        <v>31</v>
      </c>
      <c r="Q21" s="59">
        <v>53.5</v>
      </c>
      <c r="R21" s="60" t="s">
        <v>24</v>
      </c>
      <c r="S21" s="59">
        <v>0</v>
      </c>
      <c r="T21" s="61">
        <f>COUNTIF($M$12:$M$86,"f")</f>
        <v>0</v>
      </c>
      <c r="U21" s="69"/>
    </row>
    <row r="22" spans="1:21" ht="24.95" customHeight="1">
      <c r="A22" s="154">
        <v>11</v>
      </c>
      <c r="B22" s="107"/>
      <c r="C22" s="107"/>
      <c r="D22" s="108"/>
      <c r="E22" s="55">
        <f>+การเข้าชั้นเรียน!W20</f>
        <v>0</v>
      </c>
      <c r="F22" s="55">
        <f>+บันทึกการพัฒนาการเรียนรู้!K22</f>
        <v>0</v>
      </c>
      <c r="G22" s="32">
        <f>+คะแนนใบงาน!P24</f>
        <v>0</v>
      </c>
      <c r="H22" s="32" t="e">
        <f>+คะแนนโครงงาน!M22</f>
        <v>#REF!</v>
      </c>
      <c r="I22" s="55"/>
      <c r="J22" s="32">
        <f>+คะแนนโครงงาน!O22</f>
        <v>0</v>
      </c>
      <c r="K22" s="32"/>
      <c r="L22" s="32" t="e">
        <f t="shared" si="8"/>
        <v>#REF!</v>
      </c>
      <c r="M22" s="56" t="e">
        <f t="shared" si="9"/>
        <v>#REF!</v>
      </c>
      <c r="N22" s="57"/>
      <c r="P22" s="56" t="s">
        <v>32</v>
      </c>
      <c r="Q22" s="62"/>
      <c r="R22" s="62"/>
      <c r="S22" s="62"/>
      <c r="T22" s="61">
        <f>COUNTIF($M$12:$M$86,"i")</f>
        <v>0</v>
      </c>
      <c r="U22" s="69"/>
    </row>
    <row r="23" spans="1:21" ht="24.95" customHeight="1">
      <c r="A23" s="108">
        <v>12</v>
      </c>
      <c r="B23" s="107"/>
      <c r="C23" s="107"/>
      <c r="D23" s="108"/>
      <c r="E23" s="55">
        <f>+การเข้าชั้นเรียน!W21</f>
        <v>0</v>
      </c>
      <c r="F23" s="55">
        <f>+บันทึกการพัฒนาการเรียนรู้!K23</f>
        <v>0</v>
      </c>
      <c r="G23" s="32">
        <f>+คะแนนใบงาน!P25</f>
        <v>0</v>
      </c>
      <c r="H23" s="32" t="e">
        <f>+คะแนนโครงงาน!M23</f>
        <v>#REF!</v>
      </c>
      <c r="I23" s="55"/>
      <c r="J23" s="32">
        <f>+คะแนนโครงงาน!O23</f>
        <v>0</v>
      </c>
      <c r="K23" s="32"/>
      <c r="L23" s="32" t="e">
        <f t="shared" si="8"/>
        <v>#REF!</v>
      </c>
      <c r="M23" s="56" t="e">
        <f t="shared" si="9"/>
        <v>#REF!</v>
      </c>
      <c r="N23" s="57"/>
      <c r="P23" s="56" t="s">
        <v>33</v>
      </c>
      <c r="Q23" s="62"/>
      <c r="R23" s="62"/>
      <c r="S23" s="62"/>
      <c r="T23" s="61">
        <f>COUNTIF($M$12:$M$86,"s")</f>
        <v>0</v>
      </c>
      <c r="U23" s="69"/>
    </row>
    <row r="24" spans="1:21" ht="24.95" customHeight="1">
      <c r="A24" s="154">
        <v>13</v>
      </c>
      <c r="B24" s="107"/>
      <c r="C24" s="107"/>
      <c r="D24" s="108"/>
      <c r="E24" s="55">
        <f>+การเข้าชั้นเรียน!W22</f>
        <v>0</v>
      </c>
      <c r="F24" s="55">
        <f>+บันทึกการพัฒนาการเรียนรู้!K24</f>
        <v>0</v>
      </c>
      <c r="G24" s="32">
        <f>+คะแนนใบงาน!P26</f>
        <v>0</v>
      </c>
      <c r="H24" s="32" t="e">
        <f>+คะแนนโครงงาน!M24</f>
        <v>#REF!</v>
      </c>
      <c r="I24" s="55"/>
      <c r="J24" s="32">
        <f>+คะแนนโครงงาน!O24</f>
        <v>0</v>
      </c>
      <c r="K24" s="32"/>
      <c r="L24" s="32" t="e">
        <f t="shared" si="8"/>
        <v>#REF!</v>
      </c>
      <c r="M24" s="56" t="e">
        <f t="shared" si="9"/>
        <v>#REF!</v>
      </c>
      <c r="N24" s="57"/>
      <c r="P24" s="56" t="s">
        <v>34</v>
      </c>
      <c r="Q24" s="62"/>
      <c r="R24" s="62"/>
      <c r="S24" s="62"/>
      <c r="T24" s="61">
        <f>COUNTIF($M$12:$M$86,"u")</f>
        <v>0</v>
      </c>
      <c r="U24" s="69"/>
    </row>
    <row r="25" spans="1:21" ht="24.95" customHeight="1">
      <c r="A25" s="108">
        <v>14</v>
      </c>
      <c r="B25" s="107"/>
      <c r="C25" s="107"/>
      <c r="D25" s="108"/>
      <c r="E25" s="55">
        <f>+การเข้าชั้นเรียน!W23</f>
        <v>0</v>
      </c>
      <c r="F25" s="55">
        <f>+บันทึกการพัฒนาการเรียนรู้!K25</f>
        <v>0</v>
      </c>
      <c r="G25" s="32">
        <f>+คะแนนใบงาน!P27</f>
        <v>0</v>
      </c>
      <c r="H25" s="32" t="e">
        <f>+คะแนนโครงงาน!M25</f>
        <v>#REF!</v>
      </c>
      <c r="I25" s="55"/>
      <c r="J25" s="32">
        <f>+คะแนนโครงงาน!O25</f>
        <v>0</v>
      </c>
      <c r="K25" s="32"/>
      <c r="L25" s="32" t="e">
        <f t="shared" si="8"/>
        <v>#REF!</v>
      </c>
      <c r="M25" s="56" t="e">
        <f t="shared" si="9"/>
        <v>#REF!</v>
      </c>
      <c r="N25" s="57"/>
      <c r="P25" s="56" t="s">
        <v>35</v>
      </c>
      <c r="Q25" s="62"/>
      <c r="R25" s="62"/>
      <c r="S25" s="62"/>
      <c r="T25" s="61">
        <f>COUNTIF($M$12:$M$86,"w")</f>
        <v>0</v>
      </c>
      <c r="U25" s="69"/>
    </row>
    <row r="26" spans="1:21" ht="24.95" customHeight="1">
      <c r="A26" s="154">
        <v>15</v>
      </c>
      <c r="B26" s="107"/>
      <c r="C26" s="107"/>
      <c r="D26" s="108"/>
      <c r="E26" s="55">
        <f>+การเข้าชั้นเรียน!W24</f>
        <v>0</v>
      </c>
      <c r="F26" s="55">
        <f>+บันทึกการพัฒนาการเรียนรู้!K26</f>
        <v>0</v>
      </c>
      <c r="G26" s="32">
        <f>+คะแนนใบงาน!P28</f>
        <v>0</v>
      </c>
      <c r="H26" s="32" t="e">
        <f>+คะแนนโครงงาน!M26</f>
        <v>#REF!</v>
      </c>
      <c r="I26" s="55"/>
      <c r="J26" s="32">
        <f>+คะแนนโครงงาน!O26</f>
        <v>0</v>
      </c>
      <c r="K26" s="32"/>
      <c r="L26" s="32" t="e">
        <f t="shared" si="8"/>
        <v>#REF!</v>
      </c>
      <c r="M26" s="56" t="e">
        <f t="shared" si="9"/>
        <v>#REF!</v>
      </c>
      <c r="N26" s="57"/>
      <c r="P26" s="63" t="s">
        <v>5</v>
      </c>
      <c r="Q26" s="64"/>
      <c r="R26" s="64"/>
      <c r="S26" s="64"/>
      <c r="T26" s="65">
        <f>SUM(T14:T25)</f>
        <v>0</v>
      </c>
      <c r="U26" s="69"/>
    </row>
    <row r="27" spans="1:21" ht="24.95" customHeight="1">
      <c r="A27" s="108">
        <v>16</v>
      </c>
      <c r="B27" s="107"/>
      <c r="C27" s="107"/>
      <c r="D27" s="108"/>
      <c r="E27" s="55">
        <f>+การเข้าชั้นเรียน!W25</f>
        <v>0</v>
      </c>
      <c r="F27" s="55">
        <f>+บันทึกการพัฒนาการเรียนรู้!K27</f>
        <v>0</v>
      </c>
      <c r="G27" s="32">
        <f>+คะแนนใบงาน!P29</f>
        <v>0</v>
      </c>
      <c r="H27" s="32" t="e">
        <f>+คะแนนโครงงาน!M27</f>
        <v>#REF!</v>
      </c>
      <c r="I27" s="55"/>
      <c r="J27" s="32">
        <f>+คะแนนโครงงาน!O27</f>
        <v>0</v>
      </c>
      <c r="K27" s="32"/>
      <c r="L27" s="32" t="e">
        <f t="shared" si="8"/>
        <v>#REF!</v>
      </c>
      <c r="M27" s="56" t="e">
        <f t="shared" ref="M27:M70" si="10">IF(L27&lt;$Q$20,"F",IF(L27&lt;$Q$19,"D",IF(L27&lt;$Q$18,"D+",IF(L27&lt;$Q$17,"C",IF(L27&lt;$Q$16,"C+",IF(L27&lt;$Q$15,"B",IF(L27&lt;$Q$14,"B+",IF(L27&gt;=$Q$14,"A"))))))))</f>
        <v>#REF!</v>
      </c>
      <c r="N27" s="57"/>
      <c r="U27" s="69"/>
    </row>
    <row r="28" spans="1:21" ht="24.95" customHeight="1">
      <c r="A28" s="154">
        <v>17</v>
      </c>
      <c r="B28" s="107"/>
      <c r="C28" s="107"/>
      <c r="D28" s="108"/>
      <c r="E28" s="55">
        <f>+การเข้าชั้นเรียน!W26</f>
        <v>0</v>
      </c>
      <c r="F28" s="55">
        <f>+บันทึกการพัฒนาการเรียนรู้!K28</f>
        <v>0</v>
      </c>
      <c r="G28" s="32">
        <f>+คะแนนใบงาน!P30</f>
        <v>0</v>
      </c>
      <c r="H28" s="32" t="e">
        <f>+คะแนนโครงงาน!M28</f>
        <v>#REF!</v>
      </c>
      <c r="I28" s="55"/>
      <c r="J28" s="32">
        <f>+คะแนนโครงงาน!O28</f>
        <v>0</v>
      </c>
      <c r="K28" s="32"/>
      <c r="L28" s="32" t="e">
        <f t="shared" si="8"/>
        <v>#REF!</v>
      </c>
      <c r="M28" s="56" t="e">
        <f t="shared" si="10"/>
        <v>#REF!</v>
      </c>
      <c r="N28" s="57"/>
      <c r="P28" s="313" t="s">
        <v>36</v>
      </c>
      <c r="Q28" s="313"/>
      <c r="R28" s="313"/>
      <c r="S28" s="314" t="e">
        <f>MAX(L12:L82)</f>
        <v>#REF!</v>
      </c>
      <c r="T28" s="313"/>
    </row>
    <row r="29" spans="1:21" ht="24.95" customHeight="1">
      <c r="A29" s="108">
        <v>18</v>
      </c>
      <c r="B29" s="107"/>
      <c r="C29" s="107"/>
      <c r="D29" s="108"/>
      <c r="E29" s="55">
        <f>+การเข้าชั้นเรียน!W27</f>
        <v>0</v>
      </c>
      <c r="F29" s="55">
        <f>+บันทึกการพัฒนาการเรียนรู้!K29</f>
        <v>0</v>
      </c>
      <c r="G29" s="32">
        <f>+คะแนนใบงาน!P31</f>
        <v>0</v>
      </c>
      <c r="H29" s="32" t="e">
        <f>+คะแนนโครงงาน!M29</f>
        <v>#REF!</v>
      </c>
      <c r="I29" s="55"/>
      <c r="J29" s="32">
        <f>+คะแนนโครงงาน!O29</f>
        <v>0</v>
      </c>
      <c r="K29" s="32"/>
      <c r="L29" s="32" t="e">
        <f t="shared" si="8"/>
        <v>#REF!</v>
      </c>
      <c r="M29" s="56" t="e">
        <f t="shared" si="10"/>
        <v>#REF!</v>
      </c>
      <c r="N29" s="57"/>
      <c r="P29" s="313" t="s">
        <v>37</v>
      </c>
      <c r="Q29" s="313"/>
      <c r="R29" s="313"/>
      <c r="S29" s="314" t="e">
        <f>MIN(L12:L82)</f>
        <v>#REF!</v>
      </c>
      <c r="T29" s="313"/>
      <c r="U29" s="67"/>
    </row>
    <row r="30" spans="1:21" ht="24.95" customHeight="1">
      <c r="A30" s="154">
        <v>19</v>
      </c>
      <c r="B30" s="107"/>
      <c r="C30" s="107"/>
      <c r="D30" s="108"/>
      <c r="E30" s="55">
        <f>+การเข้าชั้นเรียน!W28</f>
        <v>0</v>
      </c>
      <c r="F30" s="55">
        <f>+บันทึกการพัฒนาการเรียนรู้!K30</f>
        <v>0</v>
      </c>
      <c r="G30" s="32">
        <f>+คะแนนใบงาน!P32</f>
        <v>0</v>
      </c>
      <c r="H30" s="32" t="e">
        <f>+คะแนนโครงงาน!M30</f>
        <v>#REF!</v>
      </c>
      <c r="I30" s="55"/>
      <c r="J30" s="32">
        <f>+คะแนนโครงงาน!O30</f>
        <v>0</v>
      </c>
      <c r="K30" s="32"/>
      <c r="L30" s="32" t="e">
        <f t="shared" si="8"/>
        <v>#REF!</v>
      </c>
      <c r="M30" s="56" t="e">
        <f t="shared" si="10"/>
        <v>#REF!</v>
      </c>
      <c r="N30" s="57"/>
      <c r="P30" s="313" t="s">
        <v>38</v>
      </c>
      <c r="Q30" s="313"/>
      <c r="R30" s="313"/>
      <c r="S30" s="314" t="e">
        <f>AVERAGE(L12:L82)</f>
        <v>#REF!</v>
      </c>
      <c r="T30" s="313"/>
      <c r="U30" s="67"/>
    </row>
    <row r="31" spans="1:21" ht="24.95" customHeight="1">
      <c r="A31" s="108">
        <v>20</v>
      </c>
      <c r="B31" s="107"/>
      <c r="C31" s="107"/>
      <c r="D31" s="108"/>
      <c r="E31" s="55">
        <f>+การเข้าชั้นเรียน!W29</f>
        <v>0</v>
      </c>
      <c r="F31" s="55">
        <f>+บันทึกการพัฒนาการเรียนรู้!K31</f>
        <v>0</v>
      </c>
      <c r="G31" s="32">
        <f>+คะแนนใบงาน!P33</f>
        <v>0</v>
      </c>
      <c r="H31" s="32" t="e">
        <f>+คะแนนโครงงาน!M31</f>
        <v>#REF!</v>
      </c>
      <c r="I31" s="55"/>
      <c r="J31" s="32">
        <f>+คะแนนโครงงาน!O31</f>
        <v>0</v>
      </c>
      <c r="K31" s="32"/>
      <c r="L31" s="32" t="e">
        <f t="shared" si="8"/>
        <v>#REF!</v>
      </c>
      <c r="M31" s="56" t="e">
        <f t="shared" si="10"/>
        <v>#REF!</v>
      </c>
      <c r="N31" s="57"/>
      <c r="P31" s="313" t="s">
        <v>39</v>
      </c>
      <c r="Q31" s="313"/>
      <c r="R31" s="313"/>
      <c r="S31" s="314" t="e">
        <f>STDEV(L12:L82)</f>
        <v>#REF!</v>
      </c>
      <c r="T31" s="314"/>
      <c r="U31" s="67"/>
    </row>
    <row r="32" spans="1:21" ht="24.95" customHeight="1">
      <c r="A32" s="154">
        <v>21</v>
      </c>
      <c r="B32" s="107"/>
      <c r="C32" s="107"/>
      <c r="D32" s="108"/>
      <c r="E32" s="55">
        <f>+การเข้าชั้นเรียน!W30</f>
        <v>0</v>
      </c>
      <c r="F32" s="55">
        <f>+บันทึกการพัฒนาการเรียนรู้!K32</f>
        <v>0</v>
      </c>
      <c r="G32" s="32">
        <f>+คะแนนใบงาน!P34</f>
        <v>0</v>
      </c>
      <c r="H32" s="32" t="e">
        <f>+คะแนนโครงงาน!M32</f>
        <v>#REF!</v>
      </c>
      <c r="I32" s="55"/>
      <c r="J32" s="32">
        <f>+คะแนนโครงงาน!O32</f>
        <v>0</v>
      </c>
      <c r="K32" s="32"/>
      <c r="L32" s="32" t="e">
        <f t="shared" si="8"/>
        <v>#REF!</v>
      </c>
      <c r="M32" s="56" t="e">
        <f t="shared" si="10"/>
        <v>#REF!</v>
      </c>
      <c r="N32" s="57"/>
      <c r="P32" s="315" t="s">
        <v>61</v>
      </c>
      <c r="Q32" s="315"/>
      <c r="R32" s="315"/>
      <c r="S32" s="109">
        <f>COUNTIF(N8:N180,"ขาดสอบ")</f>
        <v>0</v>
      </c>
      <c r="U32" s="70"/>
    </row>
    <row r="33" spans="1:19" ht="24.95" customHeight="1">
      <c r="A33" s="108">
        <v>22</v>
      </c>
      <c r="B33" s="107"/>
      <c r="C33" s="107"/>
      <c r="D33" s="108"/>
      <c r="E33" s="55">
        <f>+การเข้าชั้นเรียน!W31</f>
        <v>0</v>
      </c>
      <c r="F33" s="55">
        <f>+บันทึกการพัฒนาการเรียนรู้!K33</f>
        <v>0</v>
      </c>
      <c r="G33" s="32">
        <f>+คะแนนใบงาน!P35</f>
        <v>0</v>
      </c>
      <c r="H33" s="32" t="e">
        <f>+คะแนนโครงงาน!M33</f>
        <v>#REF!</v>
      </c>
      <c r="I33" s="55"/>
      <c r="J33" s="32">
        <f>+คะแนนโครงงาน!O33</f>
        <v>0</v>
      </c>
      <c r="K33" s="32"/>
      <c r="L33" s="32" t="e">
        <f t="shared" si="8"/>
        <v>#REF!</v>
      </c>
      <c r="M33" s="56" t="e">
        <f t="shared" si="10"/>
        <v>#REF!</v>
      </c>
      <c r="N33" s="57"/>
    </row>
    <row r="34" spans="1:19" ht="24.95" customHeight="1">
      <c r="A34" s="154">
        <v>23</v>
      </c>
      <c r="B34" s="107"/>
      <c r="C34" s="107"/>
      <c r="D34" s="108"/>
      <c r="E34" s="55">
        <f>+การเข้าชั้นเรียน!W32</f>
        <v>0</v>
      </c>
      <c r="F34" s="55">
        <f>+บันทึกการพัฒนาการเรียนรู้!K34</f>
        <v>0</v>
      </c>
      <c r="G34" s="32">
        <f>+คะแนนใบงาน!P36</f>
        <v>0</v>
      </c>
      <c r="H34" s="32" t="e">
        <f>+คะแนนโครงงาน!M34</f>
        <v>#REF!</v>
      </c>
      <c r="I34" s="55"/>
      <c r="J34" s="32">
        <f>+คะแนนโครงงาน!O34</f>
        <v>0</v>
      </c>
      <c r="K34" s="32"/>
      <c r="L34" s="32" t="e">
        <f t="shared" si="8"/>
        <v>#REF!</v>
      </c>
      <c r="M34" s="56" t="e">
        <f t="shared" si="10"/>
        <v>#REF!</v>
      </c>
      <c r="N34" s="57"/>
    </row>
    <row r="35" spans="1:19" ht="24.95" customHeight="1">
      <c r="A35" s="108">
        <v>24</v>
      </c>
      <c r="B35" s="107"/>
      <c r="C35" s="107"/>
      <c r="D35" s="108"/>
      <c r="E35" s="55">
        <f>+การเข้าชั้นเรียน!W33</f>
        <v>0</v>
      </c>
      <c r="F35" s="55">
        <f>+บันทึกการพัฒนาการเรียนรู้!K35</f>
        <v>0</v>
      </c>
      <c r="G35" s="32">
        <f>+คะแนนใบงาน!P37</f>
        <v>0</v>
      </c>
      <c r="H35" s="32" t="e">
        <f>+คะแนนโครงงาน!M35</f>
        <v>#REF!</v>
      </c>
      <c r="I35" s="55"/>
      <c r="J35" s="32">
        <f>+คะแนนโครงงาน!O35</f>
        <v>0</v>
      </c>
      <c r="K35" s="32"/>
      <c r="L35" s="32" t="e">
        <f t="shared" si="8"/>
        <v>#REF!</v>
      </c>
      <c r="M35" s="56" t="e">
        <f t="shared" si="10"/>
        <v>#REF!</v>
      </c>
      <c r="N35" s="57"/>
      <c r="Q35" s="53"/>
      <c r="R35" s="53"/>
      <c r="S35" s="53"/>
    </row>
    <row r="36" spans="1:19" ht="24.95" customHeight="1">
      <c r="A36" s="154">
        <v>25</v>
      </c>
      <c r="B36" s="107"/>
      <c r="C36" s="107"/>
      <c r="D36" s="108"/>
      <c r="E36" s="55">
        <f>+การเข้าชั้นเรียน!W34</f>
        <v>0</v>
      </c>
      <c r="F36" s="55">
        <f>+บันทึกการพัฒนาการเรียนรู้!K36</f>
        <v>0</v>
      </c>
      <c r="G36" s="32">
        <f>+คะแนนใบงาน!P38</f>
        <v>0</v>
      </c>
      <c r="H36" s="32" t="e">
        <f>+คะแนนโครงงาน!M36</f>
        <v>#REF!</v>
      </c>
      <c r="I36" s="55"/>
      <c r="J36" s="32">
        <f>+คะแนนโครงงาน!O36</f>
        <v>0</v>
      </c>
      <c r="K36" s="32"/>
      <c r="L36" s="32" t="e">
        <f t="shared" si="8"/>
        <v>#REF!</v>
      </c>
      <c r="M36" s="56" t="e">
        <f t="shared" si="10"/>
        <v>#REF!</v>
      </c>
      <c r="N36" s="57"/>
      <c r="Q36" s="53"/>
      <c r="R36" s="53"/>
      <c r="S36" s="53"/>
    </row>
    <row r="37" spans="1:19" ht="24.95" customHeight="1">
      <c r="A37" s="108">
        <v>26</v>
      </c>
      <c r="B37" s="107"/>
      <c r="C37" s="107"/>
      <c r="D37" s="108"/>
      <c r="E37" s="55">
        <f>+การเข้าชั้นเรียน!W35</f>
        <v>0</v>
      </c>
      <c r="F37" s="55">
        <f>+บันทึกการพัฒนาการเรียนรู้!K37</f>
        <v>0</v>
      </c>
      <c r="G37" s="32">
        <f>+คะแนนใบงาน!P39</f>
        <v>0</v>
      </c>
      <c r="H37" s="32" t="e">
        <f>+คะแนนโครงงาน!M37</f>
        <v>#REF!</v>
      </c>
      <c r="I37" s="55"/>
      <c r="J37" s="32">
        <f>+คะแนนโครงงาน!O37</f>
        <v>0</v>
      </c>
      <c r="K37" s="32"/>
      <c r="L37" s="32" t="e">
        <f t="shared" si="8"/>
        <v>#REF!</v>
      </c>
      <c r="M37" s="56" t="e">
        <f t="shared" si="10"/>
        <v>#REF!</v>
      </c>
      <c r="N37" s="57"/>
      <c r="Q37" s="53"/>
      <c r="R37" s="53"/>
      <c r="S37" s="53"/>
    </row>
    <row r="38" spans="1:19" ht="24.95" customHeight="1">
      <c r="A38" s="154">
        <v>27</v>
      </c>
      <c r="B38" s="107"/>
      <c r="C38" s="107"/>
      <c r="D38" s="108"/>
      <c r="E38" s="55">
        <f>+การเข้าชั้นเรียน!W36</f>
        <v>0</v>
      </c>
      <c r="F38" s="55">
        <f>+บันทึกการพัฒนาการเรียนรู้!K38</f>
        <v>0</v>
      </c>
      <c r="G38" s="32">
        <f>+คะแนนใบงาน!P40</f>
        <v>0</v>
      </c>
      <c r="H38" s="32" t="e">
        <f>+คะแนนโครงงาน!M38</f>
        <v>#REF!</v>
      </c>
      <c r="I38" s="55"/>
      <c r="J38" s="32">
        <f>+คะแนนโครงงาน!O38</f>
        <v>0</v>
      </c>
      <c r="K38" s="32"/>
      <c r="L38" s="32" t="e">
        <f t="shared" si="8"/>
        <v>#REF!</v>
      </c>
      <c r="M38" s="56" t="e">
        <f t="shared" si="10"/>
        <v>#REF!</v>
      </c>
      <c r="N38" s="57"/>
      <c r="Q38" s="53"/>
      <c r="R38" s="53"/>
      <c r="S38" s="53"/>
    </row>
    <row r="39" spans="1:19" ht="24.95" customHeight="1">
      <c r="A39" s="108">
        <v>28</v>
      </c>
      <c r="B39" s="107"/>
      <c r="C39" s="110"/>
      <c r="D39" s="108"/>
      <c r="E39" s="55">
        <f>+การเข้าชั้นเรียน!W37</f>
        <v>0</v>
      </c>
      <c r="F39" s="55">
        <f>+บันทึกการพัฒนาการเรียนรู้!K39</f>
        <v>0</v>
      </c>
      <c r="G39" s="32">
        <f>+คะแนนใบงาน!P41</f>
        <v>0</v>
      </c>
      <c r="H39" s="32" t="e">
        <f>+คะแนนโครงงาน!M39</f>
        <v>#REF!</v>
      </c>
      <c r="I39" s="55"/>
      <c r="J39" s="32">
        <f>+คะแนนโครงงาน!O39</f>
        <v>0</v>
      </c>
      <c r="K39" s="32"/>
      <c r="L39" s="32" t="e">
        <f t="shared" si="8"/>
        <v>#REF!</v>
      </c>
      <c r="M39" s="56" t="e">
        <f t="shared" si="10"/>
        <v>#REF!</v>
      </c>
      <c r="N39" s="57"/>
      <c r="Q39" s="53"/>
      <c r="R39" s="53"/>
      <c r="S39" s="53"/>
    </row>
    <row r="40" spans="1:19" ht="24.95" customHeight="1">
      <c r="A40" s="154">
        <v>29</v>
      </c>
      <c r="B40" s="107"/>
      <c r="C40" s="107"/>
      <c r="D40" s="108"/>
      <c r="E40" s="55">
        <f>+การเข้าชั้นเรียน!W38</f>
        <v>0</v>
      </c>
      <c r="F40" s="55">
        <f>+บันทึกการพัฒนาการเรียนรู้!K40</f>
        <v>0</v>
      </c>
      <c r="G40" s="32">
        <f>+คะแนนใบงาน!P42</f>
        <v>0</v>
      </c>
      <c r="H40" s="32" t="e">
        <f>+คะแนนโครงงาน!M40</f>
        <v>#REF!</v>
      </c>
      <c r="I40" s="55"/>
      <c r="J40" s="32">
        <f>+คะแนนโครงงาน!O40</f>
        <v>0</v>
      </c>
      <c r="K40" s="32"/>
      <c r="L40" s="32" t="e">
        <f t="shared" si="8"/>
        <v>#REF!</v>
      </c>
      <c r="M40" s="56" t="e">
        <f t="shared" si="10"/>
        <v>#REF!</v>
      </c>
      <c r="N40" s="57"/>
      <c r="Q40" s="53"/>
      <c r="R40" s="53"/>
      <c r="S40" s="53"/>
    </row>
    <row r="41" spans="1:19" ht="24.95" customHeight="1">
      <c r="A41" s="108">
        <v>30</v>
      </c>
      <c r="B41" s="107"/>
      <c r="C41" s="107"/>
      <c r="D41" s="108"/>
      <c r="E41" s="55">
        <f>+การเข้าชั้นเรียน!W39</f>
        <v>0</v>
      </c>
      <c r="F41" s="55">
        <f>+บันทึกการพัฒนาการเรียนรู้!K41</f>
        <v>0</v>
      </c>
      <c r="G41" s="32">
        <f>+คะแนนใบงาน!P43</f>
        <v>0</v>
      </c>
      <c r="H41" s="32" t="e">
        <f>+คะแนนโครงงาน!M41</f>
        <v>#REF!</v>
      </c>
      <c r="I41" s="55"/>
      <c r="J41" s="32">
        <f>+คะแนนโครงงาน!O41</f>
        <v>0</v>
      </c>
      <c r="K41" s="32"/>
      <c r="L41" s="32" t="e">
        <f t="shared" si="8"/>
        <v>#REF!</v>
      </c>
      <c r="M41" s="56" t="e">
        <f t="shared" si="10"/>
        <v>#REF!</v>
      </c>
      <c r="N41" s="57"/>
      <c r="Q41" s="53"/>
      <c r="R41" s="53"/>
      <c r="S41" s="53"/>
    </row>
    <row r="42" spans="1:19" ht="24.95" customHeight="1">
      <c r="A42" s="154">
        <v>31</v>
      </c>
      <c r="B42" s="107"/>
      <c r="C42" s="107"/>
      <c r="D42" s="108"/>
      <c r="E42" s="55">
        <f>+การเข้าชั้นเรียน!W40</f>
        <v>0</v>
      </c>
      <c r="F42" s="55">
        <f>+บันทึกการพัฒนาการเรียนรู้!K42</f>
        <v>0</v>
      </c>
      <c r="G42" s="32">
        <f>+คะแนนใบงาน!P44</f>
        <v>0</v>
      </c>
      <c r="H42" s="32" t="e">
        <f>+คะแนนโครงงาน!M42</f>
        <v>#REF!</v>
      </c>
      <c r="I42" s="55"/>
      <c r="J42" s="32">
        <f>+คะแนนโครงงาน!O42</f>
        <v>0</v>
      </c>
      <c r="K42" s="32"/>
      <c r="L42" s="32" t="e">
        <f t="shared" si="8"/>
        <v>#REF!</v>
      </c>
      <c r="M42" s="56" t="e">
        <f t="shared" si="10"/>
        <v>#REF!</v>
      </c>
      <c r="N42" s="57"/>
      <c r="Q42" s="53"/>
      <c r="R42" s="53"/>
      <c r="S42" s="53"/>
    </row>
    <row r="43" spans="1:19" ht="24.95" customHeight="1">
      <c r="A43" s="108">
        <v>32</v>
      </c>
      <c r="B43" s="107"/>
      <c r="C43" s="107"/>
      <c r="D43" s="108"/>
      <c r="E43" s="55">
        <f>+การเข้าชั้นเรียน!W41</f>
        <v>0</v>
      </c>
      <c r="F43" s="55">
        <f>+บันทึกการพัฒนาการเรียนรู้!K43</f>
        <v>0</v>
      </c>
      <c r="G43" s="32">
        <f>+คะแนนใบงาน!P45</f>
        <v>0</v>
      </c>
      <c r="H43" s="32" t="e">
        <f>+คะแนนโครงงาน!M43</f>
        <v>#REF!</v>
      </c>
      <c r="I43" s="55"/>
      <c r="J43" s="32">
        <f>+คะแนนโครงงาน!O43</f>
        <v>0</v>
      </c>
      <c r="K43" s="32"/>
      <c r="L43" s="32" t="e">
        <f t="shared" si="8"/>
        <v>#REF!</v>
      </c>
      <c r="M43" s="56" t="e">
        <f t="shared" si="10"/>
        <v>#REF!</v>
      </c>
      <c r="N43" s="57"/>
      <c r="Q43" s="53"/>
      <c r="R43" s="53"/>
      <c r="S43" s="53"/>
    </row>
    <row r="44" spans="1:19" ht="24.95" customHeight="1">
      <c r="A44" s="154">
        <v>33</v>
      </c>
      <c r="B44" s="107"/>
      <c r="C44" s="107"/>
      <c r="D44" s="108"/>
      <c r="E44" s="55">
        <f>+การเข้าชั้นเรียน!W42</f>
        <v>0</v>
      </c>
      <c r="F44" s="55">
        <f>+บันทึกการพัฒนาการเรียนรู้!K44</f>
        <v>0</v>
      </c>
      <c r="G44" s="32">
        <f>+คะแนนใบงาน!P46</f>
        <v>0</v>
      </c>
      <c r="H44" s="32" t="e">
        <f>+คะแนนโครงงาน!M44</f>
        <v>#REF!</v>
      </c>
      <c r="I44" s="55"/>
      <c r="J44" s="32">
        <f>+คะแนนโครงงาน!O44</f>
        <v>0</v>
      </c>
      <c r="K44" s="32"/>
      <c r="L44" s="32" t="e">
        <f t="shared" ref="L44:L86" si="11">SUM(E44:K44)</f>
        <v>#REF!</v>
      </c>
      <c r="M44" s="56" t="e">
        <f t="shared" si="10"/>
        <v>#REF!</v>
      </c>
      <c r="N44" s="57"/>
      <c r="Q44" s="53"/>
      <c r="R44" s="53"/>
      <c r="S44" s="53"/>
    </row>
    <row r="45" spans="1:19" ht="24.95" customHeight="1">
      <c r="A45" s="108">
        <v>34</v>
      </c>
      <c r="B45" s="107"/>
      <c r="C45" s="107"/>
      <c r="D45" s="108"/>
      <c r="E45" s="55">
        <f>+การเข้าชั้นเรียน!W43</f>
        <v>0</v>
      </c>
      <c r="F45" s="55">
        <f>+บันทึกการพัฒนาการเรียนรู้!K45</f>
        <v>0</v>
      </c>
      <c r="G45" s="32">
        <f>+คะแนนใบงาน!P47</f>
        <v>0</v>
      </c>
      <c r="H45" s="32" t="e">
        <f>+คะแนนโครงงาน!M45</f>
        <v>#REF!</v>
      </c>
      <c r="I45" s="55"/>
      <c r="J45" s="32">
        <f>+คะแนนโครงงาน!O45</f>
        <v>0</v>
      </c>
      <c r="K45" s="32"/>
      <c r="L45" s="32" t="e">
        <f t="shared" si="11"/>
        <v>#REF!</v>
      </c>
      <c r="M45" s="56" t="e">
        <f t="shared" si="10"/>
        <v>#REF!</v>
      </c>
      <c r="N45" s="57"/>
      <c r="Q45" s="53"/>
      <c r="R45" s="53"/>
      <c r="S45" s="53"/>
    </row>
    <row r="46" spans="1:19" ht="24.95" customHeight="1">
      <c r="A46" s="154">
        <v>35</v>
      </c>
      <c r="B46" s="107"/>
      <c r="C46" s="107"/>
      <c r="D46" s="108"/>
      <c r="E46" s="55">
        <f>+การเข้าชั้นเรียน!W44</f>
        <v>0</v>
      </c>
      <c r="F46" s="55">
        <f>+บันทึกการพัฒนาการเรียนรู้!K46</f>
        <v>0</v>
      </c>
      <c r="G46" s="32">
        <f>+คะแนนใบงาน!P48</f>
        <v>0</v>
      </c>
      <c r="H46" s="32" t="e">
        <f>+คะแนนโครงงาน!M46</f>
        <v>#REF!</v>
      </c>
      <c r="I46" s="55"/>
      <c r="J46" s="32">
        <f>+คะแนนโครงงาน!O46</f>
        <v>0</v>
      </c>
      <c r="K46" s="32"/>
      <c r="L46" s="32" t="e">
        <f t="shared" si="11"/>
        <v>#REF!</v>
      </c>
      <c r="M46" s="56" t="e">
        <f t="shared" si="10"/>
        <v>#REF!</v>
      </c>
      <c r="N46" s="57"/>
      <c r="Q46" s="53"/>
      <c r="R46" s="53"/>
      <c r="S46" s="53"/>
    </row>
    <row r="47" spans="1:19" ht="24.95" customHeight="1">
      <c r="A47" s="108">
        <v>36</v>
      </c>
      <c r="B47" s="107"/>
      <c r="C47" s="107"/>
      <c r="D47" s="108"/>
      <c r="E47" s="55">
        <f>+การเข้าชั้นเรียน!W45</f>
        <v>0</v>
      </c>
      <c r="F47" s="55">
        <f>+บันทึกการพัฒนาการเรียนรู้!K47</f>
        <v>0</v>
      </c>
      <c r="G47" s="32">
        <f>+คะแนนใบงาน!P49</f>
        <v>0</v>
      </c>
      <c r="H47" s="32" t="e">
        <f>+คะแนนโครงงาน!M47</f>
        <v>#REF!</v>
      </c>
      <c r="I47" s="55"/>
      <c r="J47" s="32">
        <f>+คะแนนโครงงาน!O47</f>
        <v>0</v>
      </c>
      <c r="K47" s="32"/>
      <c r="L47" s="32" t="e">
        <f t="shared" si="11"/>
        <v>#REF!</v>
      </c>
      <c r="M47" s="56" t="e">
        <f t="shared" si="10"/>
        <v>#REF!</v>
      </c>
      <c r="N47" s="57"/>
      <c r="Q47" s="53"/>
      <c r="R47" s="53"/>
      <c r="S47" s="53"/>
    </row>
    <row r="48" spans="1:19" ht="24.95" customHeight="1">
      <c r="A48" s="154">
        <v>37</v>
      </c>
      <c r="B48" s="107"/>
      <c r="C48" s="107"/>
      <c r="D48" s="108"/>
      <c r="E48" s="55">
        <f>+การเข้าชั้นเรียน!W46</f>
        <v>0</v>
      </c>
      <c r="F48" s="55">
        <f>+บันทึกการพัฒนาการเรียนรู้!K48</f>
        <v>0</v>
      </c>
      <c r="G48" s="32">
        <f>+คะแนนใบงาน!P50</f>
        <v>0</v>
      </c>
      <c r="H48" s="32" t="e">
        <f>+คะแนนโครงงาน!M48</f>
        <v>#REF!</v>
      </c>
      <c r="I48" s="55"/>
      <c r="J48" s="32">
        <f>+คะแนนโครงงาน!O48</f>
        <v>0</v>
      </c>
      <c r="K48" s="32"/>
      <c r="L48" s="32" t="e">
        <f t="shared" si="11"/>
        <v>#REF!</v>
      </c>
      <c r="M48" s="56" t="e">
        <f t="shared" si="10"/>
        <v>#REF!</v>
      </c>
      <c r="N48" s="57"/>
      <c r="Q48" s="53"/>
      <c r="R48" s="53"/>
      <c r="S48" s="53"/>
    </row>
    <row r="49" spans="1:19" ht="24.95" customHeight="1">
      <c r="A49" s="108">
        <v>38</v>
      </c>
      <c r="B49" s="107"/>
      <c r="C49" s="107"/>
      <c r="D49" s="108"/>
      <c r="E49" s="55">
        <f>+การเข้าชั้นเรียน!W47</f>
        <v>0</v>
      </c>
      <c r="F49" s="55">
        <f>+บันทึกการพัฒนาการเรียนรู้!K49</f>
        <v>0</v>
      </c>
      <c r="G49" s="32">
        <f>+คะแนนใบงาน!P51</f>
        <v>0</v>
      </c>
      <c r="H49" s="32" t="e">
        <f>+คะแนนโครงงาน!M49</f>
        <v>#REF!</v>
      </c>
      <c r="I49" s="55"/>
      <c r="J49" s="32">
        <f>+คะแนนโครงงาน!O49</f>
        <v>0</v>
      </c>
      <c r="K49" s="32"/>
      <c r="L49" s="32" t="e">
        <f t="shared" si="11"/>
        <v>#REF!</v>
      </c>
      <c r="M49" s="56" t="e">
        <f t="shared" si="10"/>
        <v>#REF!</v>
      </c>
      <c r="N49" s="57"/>
      <c r="Q49" s="53"/>
      <c r="R49" s="53"/>
      <c r="S49" s="53"/>
    </row>
    <row r="50" spans="1:19" ht="24.95" customHeight="1">
      <c r="A50" s="154">
        <v>39</v>
      </c>
      <c r="B50" s="107"/>
      <c r="C50" s="107"/>
      <c r="D50" s="108"/>
      <c r="E50" s="55">
        <f>+การเข้าชั้นเรียน!W48</f>
        <v>0</v>
      </c>
      <c r="F50" s="55">
        <f>+บันทึกการพัฒนาการเรียนรู้!K50</f>
        <v>0</v>
      </c>
      <c r="G50" s="32">
        <f>+คะแนนใบงาน!P52</f>
        <v>0</v>
      </c>
      <c r="H50" s="32" t="e">
        <f>+คะแนนโครงงาน!M50</f>
        <v>#REF!</v>
      </c>
      <c r="I50" s="55"/>
      <c r="J50" s="32">
        <f>+คะแนนโครงงาน!O50</f>
        <v>0</v>
      </c>
      <c r="K50" s="32"/>
      <c r="L50" s="32" t="e">
        <f t="shared" si="11"/>
        <v>#REF!</v>
      </c>
      <c r="M50" s="56" t="e">
        <f t="shared" si="10"/>
        <v>#REF!</v>
      </c>
      <c r="N50" s="57"/>
      <c r="Q50" s="53"/>
      <c r="R50" s="53"/>
      <c r="S50" s="53"/>
    </row>
    <row r="51" spans="1:19" ht="24.95" customHeight="1">
      <c r="A51" s="108">
        <v>40</v>
      </c>
      <c r="B51" s="107"/>
      <c r="C51" s="107"/>
      <c r="D51" s="108"/>
      <c r="E51" s="55">
        <f>+การเข้าชั้นเรียน!W49</f>
        <v>0</v>
      </c>
      <c r="F51" s="55">
        <f>+บันทึกการพัฒนาการเรียนรู้!K51</f>
        <v>0</v>
      </c>
      <c r="G51" s="32">
        <f>+คะแนนใบงาน!P53</f>
        <v>0</v>
      </c>
      <c r="H51" s="32" t="e">
        <f>+คะแนนโครงงาน!M51</f>
        <v>#REF!</v>
      </c>
      <c r="I51" s="55"/>
      <c r="J51" s="32">
        <f>+คะแนนโครงงาน!O51</f>
        <v>0</v>
      </c>
      <c r="K51" s="32"/>
      <c r="L51" s="32" t="e">
        <f t="shared" si="11"/>
        <v>#REF!</v>
      </c>
      <c r="M51" s="56" t="e">
        <f t="shared" si="10"/>
        <v>#REF!</v>
      </c>
      <c r="N51" s="57"/>
      <c r="Q51" s="53"/>
      <c r="R51" s="53"/>
      <c r="S51" s="53"/>
    </row>
    <row r="52" spans="1:19" ht="24.95" customHeight="1">
      <c r="A52" s="154">
        <v>41</v>
      </c>
      <c r="B52" s="107"/>
      <c r="C52" s="107"/>
      <c r="D52" s="108"/>
      <c r="E52" s="55">
        <f>+การเข้าชั้นเรียน!W50</f>
        <v>0</v>
      </c>
      <c r="F52" s="55">
        <f>+บันทึกการพัฒนาการเรียนรู้!K52</f>
        <v>0</v>
      </c>
      <c r="G52" s="32">
        <f>+คะแนนใบงาน!P54</f>
        <v>0</v>
      </c>
      <c r="H52" s="32" t="e">
        <f>+คะแนนโครงงาน!M52</f>
        <v>#REF!</v>
      </c>
      <c r="I52" s="55"/>
      <c r="J52" s="32">
        <f>+คะแนนโครงงาน!O52</f>
        <v>0</v>
      </c>
      <c r="K52" s="32"/>
      <c r="L52" s="32" t="e">
        <f t="shared" si="11"/>
        <v>#REF!</v>
      </c>
      <c r="M52" s="56" t="e">
        <f t="shared" si="10"/>
        <v>#REF!</v>
      </c>
      <c r="N52" s="57"/>
      <c r="Q52" s="53"/>
      <c r="R52" s="53"/>
      <c r="S52" s="53"/>
    </row>
    <row r="53" spans="1:19" ht="24.95" customHeight="1">
      <c r="A53" s="108">
        <v>42</v>
      </c>
      <c r="B53" s="107"/>
      <c r="C53" s="107"/>
      <c r="D53" s="108"/>
      <c r="E53" s="55">
        <f>+การเข้าชั้นเรียน!W51</f>
        <v>0</v>
      </c>
      <c r="F53" s="55">
        <f>+บันทึกการพัฒนาการเรียนรู้!K53</f>
        <v>0</v>
      </c>
      <c r="G53" s="32">
        <f>+คะแนนใบงาน!P55</f>
        <v>0</v>
      </c>
      <c r="H53" s="32" t="e">
        <f>+คะแนนโครงงาน!M53</f>
        <v>#REF!</v>
      </c>
      <c r="I53" s="55"/>
      <c r="J53" s="32">
        <f>+คะแนนโครงงาน!O53</f>
        <v>0</v>
      </c>
      <c r="K53" s="32"/>
      <c r="L53" s="32" t="e">
        <f t="shared" si="11"/>
        <v>#REF!</v>
      </c>
      <c r="M53" s="56" t="e">
        <f t="shared" si="10"/>
        <v>#REF!</v>
      </c>
      <c r="N53" s="57"/>
      <c r="Q53" s="53"/>
      <c r="R53" s="53"/>
      <c r="S53" s="53"/>
    </row>
    <row r="54" spans="1:19" ht="24.95" customHeight="1">
      <c r="A54" s="154">
        <v>43</v>
      </c>
      <c r="B54" s="107"/>
      <c r="C54" s="107"/>
      <c r="D54" s="108"/>
      <c r="E54" s="55">
        <f>+การเข้าชั้นเรียน!W52</f>
        <v>0</v>
      </c>
      <c r="F54" s="55">
        <f>+บันทึกการพัฒนาการเรียนรู้!K54</f>
        <v>0</v>
      </c>
      <c r="G54" s="32">
        <f>+คะแนนใบงาน!P56</f>
        <v>0</v>
      </c>
      <c r="H54" s="32" t="e">
        <f>+คะแนนโครงงาน!M54</f>
        <v>#REF!</v>
      </c>
      <c r="I54" s="55"/>
      <c r="J54" s="32">
        <f>+คะแนนโครงงาน!O54</f>
        <v>0</v>
      </c>
      <c r="K54" s="32"/>
      <c r="L54" s="32" t="e">
        <f t="shared" si="11"/>
        <v>#REF!</v>
      </c>
      <c r="M54" s="56" t="e">
        <f t="shared" si="10"/>
        <v>#REF!</v>
      </c>
      <c r="N54" s="57"/>
      <c r="Q54" s="53"/>
      <c r="R54" s="53"/>
      <c r="S54" s="53"/>
    </row>
    <row r="55" spans="1:19" ht="24.95" customHeight="1">
      <c r="A55" s="108">
        <v>44</v>
      </c>
      <c r="B55" s="107"/>
      <c r="C55" s="107"/>
      <c r="D55" s="108"/>
      <c r="E55" s="55">
        <f>+การเข้าชั้นเรียน!W53</f>
        <v>0</v>
      </c>
      <c r="F55" s="55">
        <f>+บันทึกการพัฒนาการเรียนรู้!K55</f>
        <v>0</v>
      </c>
      <c r="G55" s="32">
        <f>+คะแนนใบงาน!P57</f>
        <v>0</v>
      </c>
      <c r="H55" s="32" t="e">
        <f>+คะแนนโครงงาน!M55</f>
        <v>#REF!</v>
      </c>
      <c r="I55" s="55"/>
      <c r="J55" s="32">
        <f>+คะแนนโครงงาน!O55</f>
        <v>0</v>
      </c>
      <c r="K55" s="32"/>
      <c r="L55" s="32" t="e">
        <f t="shared" si="11"/>
        <v>#REF!</v>
      </c>
      <c r="M55" s="56" t="e">
        <f t="shared" si="10"/>
        <v>#REF!</v>
      </c>
      <c r="N55" s="57"/>
      <c r="Q55" s="53"/>
      <c r="R55" s="53"/>
      <c r="S55" s="53"/>
    </row>
    <row r="56" spans="1:19" ht="24.95" customHeight="1">
      <c r="A56" s="154">
        <v>45</v>
      </c>
      <c r="B56" s="107"/>
      <c r="C56" s="107"/>
      <c r="D56" s="108"/>
      <c r="E56" s="55">
        <f>+การเข้าชั้นเรียน!W54</f>
        <v>0</v>
      </c>
      <c r="F56" s="55">
        <f>+บันทึกการพัฒนาการเรียนรู้!K56</f>
        <v>0</v>
      </c>
      <c r="G56" s="32">
        <f>+คะแนนใบงาน!P58</f>
        <v>0</v>
      </c>
      <c r="H56" s="32" t="e">
        <f>+คะแนนโครงงาน!M56</f>
        <v>#REF!</v>
      </c>
      <c r="I56" s="55"/>
      <c r="J56" s="32">
        <f>+คะแนนโครงงาน!O56</f>
        <v>0</v>
      </c>
      <c r="K56" s="32"/>
      <c r="L56" s="32" t="e">
        <f t="shared" si="11"/>
        <v>#REF!</v>
      </c>
      <c r="M56" s="56" t="e">
        <f t="shared" si="10"/>
        <v>#REF!</v>
      </c>
      <c r="N56" s="57"/>
      <c r="Q56" s="53"/>
      <c r="R56" s="53"/>
      <c r="S56" s="53"/>
    </row>
    <row r="57" spans="1:19" ht="24.95" customHeight="1">
      <c r="A57" s="108">
        <v>46</v>
      </c>
      <c r="B57" s="107"/>
      <c r="C57" s="107"/>
      <c r="D57" s="108"/>
      <c r="E57" s="55">
        <f>+การเข้าชั้นเรียน!W55</f>
        <v>0</v>
      </c>
      <c r="F57" s="55">
        <f>+บันทึกการพัฒนาการเรียนรู้!K57</f>
        <v>0</v>
      </c>
      <c r="G57" s="32">
        <f>+คะแนนใบงาน!P59</f>
        <v>0</v>
      </c>
      <c r="H57" s="32" t="e">
        <f>+คะแนนโครงงาน!M57</f>
        <v>#REF!</v>
      </c>
      <c r="I57" s="55"/>
      <c r="J57" s="32">
        <f>+คะแนนโครงงาน!O57</f>
        <v>0</v>
      </c>
      <c r="K57" s="32"/>
      <c r="L57" s="32" t="e">
        <f t="shared" si="11"/>
        <v>#REF!</v>
      </c>
      <c r="M57" s="56" t="e">
        <f t="shared" si="10"/>
        <v>#REF!</v>
      </c>
      <c r="N57" s="57"/>
      <c r="Q57" s="53"/>
      <c r="R57" s="53"/>
      <c r="S57" s="53"/>
    </row>
    <row r="58" spans="1:19" ht="24.95" customHeight="1">
      <c r="A58" s="154">
        <v>47</v>
      </c>
      <c r="B58" s="107"/>
      <c r="C58" s="107"/>
      <c r="D58" s="108"/>
      <c r="E58" s="55">
        <f>+การเข้าชั้นเรียน!W56</f>
        <v>0</v>
      </c>
      <c r="F58" s="55">
        <f>+บันทึกการพัฒนาการเรียนรู้!K58</f>
        <v>0</v>
      </c>
      <c r="G58" s="32">
        <f>+คะแนนใบงาน!P60</f>
        <v>0</v>
      </c>
      <c r="H58" s="32" t="e">
        <f>+คะแนนโครงงาน!M58</f>
        <v>#REF!</v>
      </c>
      <c r="I58" s="55"/>
      <c r="J58" s="32">
        <f>+คะแนนโครงงาน!O58</f>
        <v>0</v>
      </c>
      <c r="K58" s="32"/>
      <c r="L58" s="32" t="e">
        <f t="shared" si="11"/>
        <v>#REF!</v>
      </c>
      <c r="M58" s="56" t="e">
        <f t="shared" si="10"/>
        <v>#REF!</v>
      </c>
      <c r="N58" s="57"/>
      <c r="Q58" s="53"/>
      <c r="R58" s="53"/>
      <c r="S58" s="53"/>
    </row>
    <row r="59" spans="1:19" ht="24.95" customHeight="1">
      <c r="A59" s="108">
        <v>48</v>
      </c>
      <c r="B59" s="107"/>
      <c r="C59" s="107"/>
      <c r="D59" s="108"/>
      <c r="E59" s="55">
        <f>+การเข้าชั้นเรียน!W57</f>
        <v>0</v>
      </c>
      <c r="F59" s="55">
        <f>+บันทึกการพัฒนาการเรียนรู้!K59</f>
        <v>0</v>
      </c>
      <c r="G59" s="32">
        <f>+คะแนนใบงาน!P61</f>
        <v>0</v>
      </c>
      <c r="H59" s="32" t="e">
        <f>+คะแนนโครงงาน!M59</f>
        <v>#REF!</v>
      </c>
      <c r="I59" s="55"/>
      <c r="J59" s="32">
        <f>+คะแนนโครงงาน!O59</f>
        <v>0</v>
      </c>
      <c r="K59" s="32"/>
      <c r="L59" s="32" t="e">
        <f t="shared" si="11"/>
        <v>#REF!</v>
      </c>
      <c r="M59" s="56" t="e">
        <f t="shared" si="10"/>
        <v>#REF!</v>
      </c>
      <c r="N59" s="57"/>
      <c r="Q59" s="53"/>
      <c r="R59" s="53"/>
      <c r="S59" s="53"/>
    </row>
    <row r="60" spans="1:19" ht="24.95" customHeight="1">
      <c r="A60" s="154">
        <v>49</v>
      </c>
      <c r="B60" s="107"/>
      <c r="C60" s="107"/>
      <c r="D60" s="108"/>
      <c r="E60" s="55">
        <f>+การเข้าชั้นเรียน!W58</f>
        <v>0</v>
      </c>
      <c r="F60" s="55">
        <f>+บันทึกการพัฒนาการเรียนรู้!K60</f>
        <v>0</v>
      </c>
      <c r="G60" s="32">
        <f>+คะแนนใบงาน!P62</f>
        <v>0</v>
      </c>
      <c r="H60" s="32" t="e">
        <f>+คะแนนโครงงาน!M60</f>
        <v>#REF!</v>
      </c>
      <c r="I60" s="55"/>
      <c r="J60" s="32">
        <f>+คะแนนโครงงาน!O60</f>
        <v>0</v>
      </c>
      <c r="K60" s="32"/>
      <c r="L60" s="32" t="e">
        <f t="shared" si="11"/>
        <v>#REF!</v>
      </c>
      <c r="M60" s="56" t="e">
        <f t="shared" si="10"/>
        <v>#REF!</v>
      </c>
      <c r="N60" s="57"/>
      <c r="Q60" s="53"/>
      <c r="R60" s="53"/>
      <c r="S60" s="53"/>
    </row>
    <row r="61" spans="1:19" ht="24.95" customHeight="1">
      <c r="A61" s="108">
        <v>50</v>
      </c>
      <c r="B61" s="107"/>
      <c r="C61" s="107"/>
      <c r="D61" s="108"/>
      <c r="E61" s="55">
        <f>+การเข้าชั้นเรียน!W59</f>
        <v>0</v>
      </c>
      <c r="F61" s="55">
        <f>+บันทึกการพัฒนาการเรียนรู้!K61</f>
        <v>0</v>
      </c>
      <c r="G61" s="32">
        <f>+คะแนนใบงาน!P63</f>
        <v>0</v>
      </c>
      <c r="H61" s="32" t="e">
        <f>+คะแนนโครงงาน!M61</f>
        <v>#REF!</v>
      </c>
      <c r="I61" s="55"/>
      <c r="J61" s="32">
        <f>+คะแนนโครงงาน!O61</f>
        <v>0</v>
      </c>
      <c r="K61" s="32"/>
      <c r="L61" s="32" t="e">
        <f t="shared" si="11"/>
        <v>#REF!</v>
      </c>
      <c r="M61" s="56" t="e">
        <f t="shared" si="10"/>
        <v>#REF!</v>
      </c>
      <c r="N61" s="57"/>
      <c r="Q61" s="53"/>
      <c r="R61" s="53"/>
      <c r="S61" s="53"/>
    </row>
    <row r="62" spans="1:19" ht="24.95" customHeight="1">
      <c r="A62" s="154">
        <v>51</v>
      </c>
      <c r="B62" s="107"/>
      <c r="C62" s="107"/>
      <c r="D62" s="108"/>
      <c r="E62" s="55">
        <f>+การเข้าชั้นเรียน!W60</f>
        <v>0</v>
      </c>
      <c r="F62" s="55">
        <f>+บันทึกการพัฒนาการเรียนรู้!K62</f>
        <v>0</v>
      </c>
      <c r="G62" s="32">
        <f>+คะแนนใบงาน!P64</f>
        <v>0</v>
      </c>
      <c r="H62" s="32" t="e">
        <f>+คะแนนโครงงาน!M62</f>
        <v>#REF!</v>
      </c>
      <c r="I62" s="55"/>
      <c r="J62" s="32">
        <f>+คะแนนโครงงาน!O62</f>
        <v>0</v>
      </c>
      <c r="K62" s="32"/>
      <c r="L62" s="32" t="e">
        <f t="shared" si="11"/>
        <v>#REF!</v>
      </c>
      <c r="M62" s="56" t="e">
        <f t="shared" si="10"/>
        <v>#REF!</v>
      </c>
      <c r="N62" s="57"/>
      <c r="Q62" s="53"/>
      <c r="R62" s="53"/>
      <c r="S62" s="53"/>
    </row>
    <row r="63" spans="1:19" ht="24.95" customHeight="1">
      <c r="A63" s="108">
        <v>52</v>
      </c>
      <c r="B63" s="107"/>
      <c r="C63" s="107"/>
      <c r="D63" s="108"/>
      <c r="E63" s="55">
        <f>+การเข้าชั้นเรียน!W61</f>
        <v>0</v>
      </c>
      <c r="F63" s="55">
        <f>+บันทึกการพัฒนาการเรียนรู้!K63</f>
        <v>0</v>
      </c>
      <c r="G63" s="32">
        <f>+คะแนนใบงาน!P65</f>
        <v>0</v>
      </c>
      <c r="H63" s="32" t="e">
        <f>+คะแนนโครงงาน!M63</f>
        <v>#REF!</v>
      </c>
      <c r="I63" s="55"/>
      <c r="J63" s="32">
        <f>+คะแนนโครงงาน!O63</f>
        <v>0</v>
      </c>
      <c r="K63" s="32"/>
      <c r="L63" s="32" t="e">
        <f t="shared" si="11"/>
        <v>#REF!</v>
      </c>
      <c r="M63" s="56" t="e">
        <f t="shared" si="10"/>
        <v>#REF!</v>
      </c>
      <c r="N63" s="57"/>
      <c r="Q63" s="53"/>
      <c r="R63" s="53"/>
      <c r="S63" s="53"/>
    </row>
    <row r="64" spans="1:19" ht="24.95" customHeight="1">
      <c r="A64" s="154">
        <v>53</v>
      </c>
      <c r="B64" s="107"/>
      <c r="C64" s="107"/>
      <c r="D64" s="108"/>
      <c r="E64" s="55">
        <f>+การเข้าชั้นเรียน!W62</f>
        <v>0</v>
      </c>
      <c r="F64" s="55">
        <f>+บันทึกการพัฒนาการเรียนรู้!K64</f>
        <v>0</v>
      </c>
      <c r="G64" s="32">
        <f>+คะแนนใบงาน!P66</f>
        <v>0</v>
      </c>
      <c r="H64" s="32" t="e">
        <f>+คะแนนโครงงาน!M64</f>
        <v>#REF!</v>
      </c>
      <c r="I64" s="55"/>
      <c r="J64" s="32">
        <f>+คะแนนโครงงาน!O64</f>
        <v>0</v>
      </c>
      <c r="K64" s="32"/>
      <c r="L64" s="32" t="e">
        <f t="shared" si="11"/>
        <v>#REF!</v>
      </c>
      <c r="M64" s="56" t="e">
        <f t="shared" si="10"/>
        <v>#REF!</v>
      </c>
      <c r="N64" s="57"/>
      <c r="Q64" s="53"/>
      <c r="R64" s="53"/>
      <c r="S64" s="53"/>
    </row>
    <row r="65" spans="1:19" ht="24.95" customHeight="1">
      <c r="A65" s="108">
        <v>54</v>
      </c>
      <c r="B65" s="107"/>
      <c r="C65" s="107"/>
      <c r="D65" s="108"/>
      <c r="E65" s="55">
        <f>+การเข้าชั้นเรียน!W63</f>
        <v>0</v>
      </c>
      <c r="F65" s="55">
        <f>+บันทึกการพัฒนาการเรียนรู้!K65</f>
        <v>0</v>
      </c>
      <c r="G65" s="32">
        <f>+คะแนนใบงาน!P67</f>
        <v>0</v>
      </c>
      <c r="H65" s="32" t="e">
        <f>+คะแนนโครงงาน!M65</f>
        <v>#REF!</v>
      </c>
      <c r="I65" s="55"/>
      <c r="J65" s="32">
        <f>+คะแนนโครงงาน!O65</f>
        <v>0</v>
      </c>
      <c r="K65" s="32"/>
      <c r="L65" s="32" t="e">
        <f t="shared" si="11"/>
        <v>#REF!</v>
      </c>
      <c r="M65" s="56" t="e">
        <f t="shared" si="10"/>
        <v>#REF!</v>
      </c>
      <c r="N65" s="57"/>
      <c r="Q65" s="53"/>
      <c r="R65" s="53"/>
      <c r="S65" s="53"/>
    </row>
    <row r="66" spans="1:19" ht="24.95" customHeight="1">
      <c r="A66" s="154">
        <v>55</v>
      </c>
      <c r="B66" s="107"/>
      <c r="C66" s="107"/>
      <c r="D66" s="108"/>
      <c r="E66" s="55">
        <f>+การเข้าชั้นเรียน!W64</f>
        <v>0</v>
      </c>
      <c r="F66" s="55">
        <f>+บันทึกการพัฒนาการเรียนรู้!K66</f>
        <v>0</v>
      </c>
      <c r="G66" s="32">
        <f>+คะแนนใบงาน!P68</f>
        <v>0</v>
      </c>
      <c r="H66" s="32" t="e">
        <f>+คะแนนโครงงาน!M66</f>
        <v>#REF!</v>
      </c>
      <c r="I66" s="55"/>
      <c r="J66" s="32">
        <f>+คะแนนโครงงาน!O66</f>
        <v>0</v>
      </c>
      <c r="K66" s="32"/>
      <c r="L66" s="32" t="e">
        <f t="shared" si="11"/>
        <v>#REF!</v>
      </c>
      <c r="M66" s="56" t="e">
        <f t="shared" si="10"/>
        <v>#REF!</v>
      </c>
      <c r="N66" s="57"/>
      <c r="Q66" s="53"/>
      <c r="R66" s="53"/>
      <c r="S66" s="53"/>
    </row>
    <row r="67" spans="1:19" ht="24.95" customHeight="1">
      <c r="A67" s="108">
        <v>56</v>
      </c>
      <c r="B67" s="107"/>
      <c r="C67" s="107"/>
      <c r="D67" s="108"/>
      <c r="E67" s="55">
        <f>+การเข้าชั้นเรียน!W65</f>
        <v>0</v>
      </c>
      <c r="F67" s="55">
        <f>+บันทึกการพัฒนาการเรียนรู้!K67</f>
        <v>0</v>
      </c>
      <c r="G67" s="32">
        <f>+คะแนนใบงาน!P69</f>
        <v>0</v>
      </c>
      <c r="H67" s="32" t="e">
        <f>+คะแนนโครงงาน!M67</f>
        <v>#REF!</v>
      </c>
      <c r="I67" s="55"/>
      <c r="J67" s="32">
        <f>+คะแนนโครงงาน!O67</f>
        <v>0</v>
      </c>
      <c r="K67" s="32"/>
      <c r="L67" s="32" t="e">
        <f t="shared" si="11"/>
        <v>#REF!</v>
      </c>
      <c r="M67" s="56" t="e">
        <f t="shared" si="10"/>
        <v>#REF!</v>
      </c>
      <c r="N67" s="57"/>
      <c r="Q67" s="53"/>
      <c r="R67" s="53"/>
      <c r="S67" s="53"/>
    </row>
    <row r="68" spans="1:19" ht="24.95" customHeight="1">
      <c r="A68" s="154">
        <v>57</v>
      </c>
      <c r="B68" s="107"/>
      <c r="C68" s="107"/>
      <c r="D68" s="108"/>
      <c r="E68" s="55">
        <f>+การเข้าชั้นเรียน!W66</f>
        <v>0</v>
      </c>
      <c r="F68" s="55">
        <f>+บันทึกการพัฒนาการเรียนรู้!K68</f>
        <v>0</v>
      </c>
      <c r="G68" s="32">
        <f>+คะแนนใบงาน!P70</f>
        <v>0</v>
      </c>
      <c r="H68" s="32" t="e">
        <f>+คะแนนโครงงาน!M68</f>
        <v>#REF!</v>
      </c>
      <c r="I68" s="55"/>
      <c r="J68" s="32">
        <f>+คะแนนโครงงาน!O68</f>
        <v>0</v>
      </c>
      <c r="K68" s="32"/>
      <c r="L68" s="32" t="e">
        <f t="shared" si="11"/>
        <v>#REF!</v>
      </c>
      <c r="M68" s="56" t="e">
        <f t="shared" si="10"/>
        <v>#REF!</v>
      </c>
      <c r="N68" s="57"/>
      <c r="Q68" s="53"/>
      <c r="R68" s="53"/>
      <c r="S68" s="53"/>
    </row>
    <row r="69" spans="1:19" ht="24.95" customHeight="1">
      <c r="A69" s="108">
        <v>58</v>
      </c>
      <c r="B69" s="107"/>
      <c r="C69" s="107"/>
      <c r="D69" s="108"/>
      <c r="E69" s="55">
        <f>+การเข้าชั้นเรียน!W67</f>
        <v>0</v>
      </c>
      <c r="F69" s="55">
        <f>+บันทึกการพัฒนาการเรียนรู้!K69</f>
        <v>0</v>
      </c>
      <c r="G69" s="32">
        <f>+คะแนนใบงาน!P71</f>
        <v>0</v>
      </c>
      <c r="H69" s="32" t="e">
        <f>+คะแนนโครงงาน!M69</f>
        <v>#REF!</v>
      </c>
      <c r="I69" s="55"/>
      <c r="J69" s="32">
        <f>+คะแนนโครงงาน!O69</f>
        <v>0</v>
      </c>
      <c r="K69" s="32"/>
      <c r="L69" s="32" t="e">
        <f t="shared" si="11"/>
        <v>#REF!</v>
      </c>
      <c r="M69" s="56" t="e">
        <f t="shared" si="10"/>
        <v>#REF!</v>
      </c>
      <c r="N69" s="57"/>
      <c r="Q69" s="53"/>
      <c r="R69" s="53"/>
      <c r="S69" s="53"/>
    </row>
    <row r="70" spans="1:19" ht="24.95" customHeight="1">
      <c r="A70" s="154">
        <v>59</v>
      </c>
      <c r="B70" s="107"/>
      <c r="C70" s="107"/>
      <c r="D70" s="108"/>
      <c r="E70" s="55">
        <f>+การเข้าชั้นเรียน!W68</f>
        <v>0</v>
      </c>
      <c r="F70" s="55">
        <f>+บันทึกการพัฒนาการเรียนรู้!K70</f>
        <v>0</v>
      </c>
      <c r="G70" s="32">
        <f>+คะแนนใบงาน!P72</f>
        <v>0</v>
      </c>
      <c r="H70" s="32" t="e">
        <f>+คะแนนโครงงาน!M70</f>
        <v>#REF!</v>
      </c>
      <c r="I70" s="55"/>
      <c r="J70" s="32">
        <f>+คะแนนโครงงาน!O70</f>
        <v>0</v>
      </c>
      <c r="K70" s="32"/>
      <c r="L70" s="32" t="e">
        <f t="shared" si="11"/>
        <v>#REF!</v>
      </c>
      <c r="M70" s="56" t="e">
        <f t="shared" si="10"/>
        <v>#REF!</v>
      </c>
      <c r="N70" s="57"/>
      <c r="Q70" s="53"/>
      <c r="R70" s="53"/>
      <c r="S70" s="53"/>
    </row>
    <row r="71" spans="1:19" ht="24.95" customHeight="1">
      <c r="A71" s="108">
        <v>60</v>
      </c>
      <c r="B71" s="107"/>
      <c r="C71" s="107"/>
      <c r="D71" s="108"/>
      <c r="E71" s="55">
        <f>+การเข้าชั้นเรียน!W69</f>
        <v>0</v>
      </c>
      <c r="F71" s="55">
        <f>+บันทึกการพัฒนาการเรียนรู้!K71</f>
        <v>0</v>
      </c>
      <c r="G71" s="32">
        <f>+คะแนนใบงาน!P73</f>
        <v>0</v>
      </c>
      <c r="H71" s="32" t="e">
        <f>+คะแนนโครงงาน!M71</f>
        <v>#REF!</v>
      </c>
      <c r="I71" s="55"/>
      <c r="J71" s="32">
        <f>+คะแนนโครงงาน!O71</f>
        <v>0</v>
      </c>
      <c r="K71" s="32"/>
      <c r="L71" s="32" t="e">
        <f t="shared" si="11"/>
        <v>#REF!</v>
      </c>
      <c r="M71" s="56" t="e">
        <f t="shared" ref="M71:M82" si="12">IF(L71&lt;$Q$20,"F",IF(L71&lt;$Q$19,"D",IF(L71&lt;$Q$18,"D+",IF(L71&lt;$Q$17,"C",IF(L71&lt;$Q$16,"C+",IF(L71&lt;$Q$15,"B",IF(L71&lt;$Q$14,"B+",IF(L71&gt;=$Q$14,"A"))))))))</f>
        <v>#REF!</v>
      </c>
      <c r="N71" s="57"/>
      <c r="Q71" s="53"/>
      <c r="R71" s="53"/>
      <c r="S71" s="53"/>
    </row>
    <row r="72" spans="1:19" ht="24.95" customHeight="1">
      <c r="A72" s="154">
        <v>61</v>
      </c>
      <c r="B72" s="107"/>
      <c r="C72" s="107"/>
      <c r="D72" s="108"/>
      <c r="E72" s="55">
        <f>+การเข้าชั้นเรียน!W70</f>
        <v>0</v>
      </c>
      <c r="F72" s="55">
        <f>+บันทึกการพัฒนาการเรียนรู้!K72</f>
        <v>0</v>
      </c>
      <c r="G72" s="32">
        <f>+คะแนนใบงาน!P74</f>
        <v>0</v>
      </c>
      <c r="H72" s="32" t="e">
        <f>+คะแนนโครงงาน!M72</f>
        <v>#REF!</v>
      </c>
      <c r="I72" s="55"/>
      <c r="J72" s="32">
        <f>+คะแนนโครงงาน!O72</f>
        <v>0</v>
      </c>
      <c r="K72" s="32"/>
      <c r="L72" s="32" t="e">
        <f t="shared" si="11"/>
        <v>#REF!</v>
      </c>
      <c r="M72" s="56" t="e">
        <f t="shared" si="12"/>
        <v>#REF!</v>
      </c>
      <c r="N72" s="57"/>
      <c r="Q72" s="53"/>
      <c r="R72" s="53"/>
      <c r="S72" s="53"/>
    </row>
    <row r="73" spans="1:19" ht="24.95" customHeight="1">
      <c r="A73" s="108">
        <v>62</v>
      </c>
      <c r="B73" s="107"/>
      <c r="C73" s="107"/>
      <c r="D73" s="108"/>
      <c r="E73" s="55">
        <f>+การเข้าชั้นเรียน!W71</f>
        <v>0</v>
      </c>
      <c r="F73" s="55">
        <f>+บันทึกการพัฒนาการเรียนรู้!K73</f>
        <v>0</v>
      </c>
      <c r="G73" s="32">
        <f>+คะแนนใบงาน!P75</f>
        <v>0</v>
      </c>
      <c r="H73" s="32" t="e">
        <f>+คะแนนโครงงาน!M73</f>
        <v>#REF!</v>
      </c>
      <c r="I73" s="55"/>
      <c r="J73" s="32">
        <f>+คะแนนโครงงาน!O73</f>
        <v>0</v>
      </c>
      <c r="K73" s="32"/>
      <c r="L73" s="32" t="e">
        <f t="shared" si="11"/>
        <v>#REF!</v>
      </c>
      <c r="M73" s="56" t="e">
        <f t="shared" si="12"/>
        <v>#REF!</v>
      </c>
      <c r="N73" s="57"/>
      <c r="Q73" s="53"/>
      <c r="R73" s="53"/>
      <c r="S73" s="53"/>
    </row>
    <row r="74" spans="1:19" ht="24.95" customHeight="1">
      <c r="A74" s="154">
        <v>63</v>
      </c>
      <c r="B74" s="107"/>
      <c r="C74" s="107"/>
      <c r="D74" s="108"/>
      <c r="E74" s="55">
        <f>+การเข้าชั้นเรียน!W72</f>
        <v>0</v>
      </c>
      <c r="F74" s="55">
        <f>+บันทึกการพัฒนาการเรียนรู้!K74</f>
        <v>0</v>
      </c>
      <c r="G74" s="32">
        <f>+คะแนนใบงาน!P76</f>
        <v>0</v>
      </c>
      <c r="H74" s="32" t="e">
        <f>+คะแนนโครงงาน!M74</f>
        <v>#REF!</v>
      </c>
      <c r="I74" s="55"/>
      <c r="J74" s="32">
        <f>+คะแนนโครงงาน!O74</f>
        <v>0</v>
      </c>
      <c r="K74" s="32"/>
      <c r="L74" s="32" t="e">
        <f t="shared" si="11"/>
        <v>#REF!</v>
      </c>
      <c r="M74" s="56" t="e">
        <f t="shared" si="12"/>
        <v>#REF!</v>
      </c>
      <c r="N74" s="57"/>
      <c r="Q74" s="53"/>
      <c r="R74" s="53"/>
      <c r="S74" s="53"/>
    </row>
    <row r="75" spans="1:19" ht="24.95" customHeight="1">
      <c r="A75" s="108">
        <v>64</v>
      </c>
      <c r="B75" s="107"/>
      <c r="C75" s="107"/>
      <c r="D75" s="108"/>
      <c r="E75" s="55">
        <f>+การเข้าชั้นเรียน!W73</f>
        <v>0</v>
      </c>
      <c r="F75" s="55">
        <f>+บันทึกการพัฒนาการเรียนรู้!K75</f>
        <v>0</v>
      </c>
      <c r="G75" s="32">
        <f>+คะแนนใบงาน!P77</f>
        <v>0</v>
      </c>
      <c r="H75" s="32" t="e">
        <f>+คะแนนโครงงาน!M75</f>
        <v>#REF!</v>
      </c>
      <c r="I75" s="55"/>
      <c r="J75" s="32">
        <f>+คะแนนโครงงาน!O75</f>
        <v>0</v>
      </c>
      <c r="K75" s="32"/>
      <c r="L75" s="32" t="e">
        <f t="shared" si="11"/>
        <v>#REF!</v>
      </c>
      <c r="M75" s="56" t="e">
        <f t="shared" si="12"/>
        <v>#REF!</v>
      </c>
      <c r="N75" s="57"/>
      <c r="Q75" s="53"/>
      <c r="R75" s="53"/>
      <c r="S75" s="53"/>
    </row>
    <row r="76" spans="1:19" ht="24.95" customHeight="1">
      <c r="A76" s="154">
        <v>65</v>
      </c>
      <c r="B76" s="107"/>
      <c r="C76" s="107"/>
      <c r="D76" s="108"/>
      <c r="E76" s="55">
        <f>+การเข้าชั้นเรียน!W74</f>
        <v>0</v>
      </c>
      <c r="F76" s="55">
        <f>+บันทึกการพัฒนาการเรียนรู้!K76</f>
        <v>0</v>
      </c>
      <c r="G76" s="32">
        <f>+คะแนนใบงาน!P78</f>
        <v>0</v>
      </c>
      <c r="H76" s="32" t="e">
        <f>+คะแนนโครงงาน!M76</f>
        <v>#REF!</v>
      </c>
      <c r="I76" s="55"/>
      <c r="J76" s="32">
        <f>+คะแนนโครงงาน!O76</f>
        <v>0</v>
      </c>
      <c r="K76" s="32"/>
      <c r="L76" s="32" t="e">
        <f t="shared" si="11"/>
        <v>#REF!</v>
      </c>
      <c r="M76" s="56" t="e">
        <f t="shared" si="12"/>
        <v>#REF!</v>
      </c>
      <c r="N76" s="57"/>
      <c r="Q76" s="53"/>
      <c r="R76" s="53"/>
      <c r="S76" s="53"/>
    </row>
    <row r="77" spans="1:19" ht="24.95" customHeight="1">
      <c r="A77" s="108">
        <v>66</v>
      </c>
      <c r="B77" s="107"/>
      <c r="C77" s="107"/>
      <c r="D77" s="108"/>
      <c r="E77" s="55">
        <f>+การเข้าชั้นเรียน!W75</f>
        <v>0</v>
      </c>
      <c r="F77" s="55">
        <f>+บันทึกการพัฒนาการเรียนรู้!K77</f>
        <v>0</v>
      </c>
      <c r="G77" s="32">
        <f>+คะแนนใบงาน!P79</f>
        <v>0</v>
      </c>
      <c r="H77" s="32" t="e">
        <f>+คะแนนโครงงาน!M77</f>
        <v>#REF!</v>
      </c>
      <c r="I77" s="55"/>
      <c r="J77" s="32">
        <f>+คะแนนโครงงาน!O77</f>
        <v>0</v>
      </c>
      <c r="K77" s="32"/>
      <c r="L77" s="32" t="e">
        <f t="shared" si="11"/>
        <v>#REF!</v>
      </c>
      <c r="M77" s="56" t="e">
        <f t="shared" si="12"/>
        <v>#REF!</v>
      </c>
      <c r="N77" s="57"/>
      <c r="Q77" s="53"/>
      <c r="R77" s="53"/>
      <c r="S77" s="53"/>
    </row>
    <row r="78" spans="1:19" ht="24.95" customHeight="1">
      <c r="A78" s="154">
        <v>67</v>
      </c>
      <c r="B78" s="107"/>
      <c r="C78" s="107"/>
      <c r="D78" s="108"/>
      <c r="E78" s="55">
        <f>+การเข้าชั้นเรียน!W76</f>
        <v>0</v>
      </c>
      <c r="F78" s="55">
        <f>+บันทึกการพัฒนาการเรียนรู้!K78</f>
        <v>0</v>
      </c>
      <c r="G78" s="32">
        <f>+คะแนนใบงาน!P80</f>
        <v>0</v>
      </c>
      <c r="H78" s="32" t="e">
        <f>+คะแนนโครงงาน!M78</f>
        <v>#REF!</v>
      </c>
      <c r="I78" s="55"/>
      <c r="J78" s="32">
        <f>+คะแนนโครงงาน!O78</f>
        <v>0</v>
      </c>
      <c r="K78" s="32"/>
      <c r="L78" s="32" t="e">
        <f t="shared" si="11"/>
        <v>#REF!</v>
      </c>
      <c r="M78" s="56" t="e">
        <f t="shared" si="12"/>
        <v>#REF!</v>
      </c>
      <c r="N78" s="57"/>
      <c r="Q78" s="53"/>
      <c r="R78" s="53"/>
      <c r="S78" s="53"/>
    </row>
    <row r="79" spans="1:19" ht="24.95" customHeight="1">
      <c r="A79" s="108">
        <v>68</v>
      </c>
      <c r="B79" s="107"/>
      <c r="C79" s="107"/>
      <c r="D79" s="108"/>
      <c r="E79" s="55">
        <f>+การเข้าชั้นเรียน!W77</f>
        <v>0</v>
      </c>
      <c r="F79" s="55">
        <f>+บันทึกการพัฒนาการเรียนรู้!K79</f>
        <v>0</v>
      </c>
      <c r="G79" s="32">
        <f>+คะแนนใบงาน!P81</f>
        <v>0</v>
      </c>
      <c r="H79" s="32" t="e">
        <f>+คะแนนโครงงาน!M79</f>
        <v>#REF!</v>
      </c>
      <c r="I79" s="55"/>
      <c r="J79" s="32">
        <f>+คะแนนโครงงาน!O79</f>
        <v>0</v>
      </c>
      <c r="K79" s="32"/>
      <c r="L79" s="32" t="e">
        <f t="shared" si="11"/>
        <v>#REF!</v>
      </c>
      <c r="M79" s="56" t="e">
        <f t="shared" si="12"/>
        <v>#REF!</v>
      </c>
      <c r="N79" s="57"/>
      <c r="Q79" s="53"/>
      <c r="R79" s="53"/>
      <c r="S79" s="53"/>
    </row>
    <row r="80" spans="1:19" ht="24.95" customHeight="1">
      <c r="A80" s="154">
        <v>69</v>
      </c>
      <c r="B80" s="107"/>
      <c r="C80" s="107"/>
      <c r="D80" s="108"/>
      <c r="E80" s="55">
        <f>+การเข้าชั้นเรียน!W78</f>
        <v>0</v>
      </c>
      <c r="F80" s="55">
        <f>+บันทึกการพัฒนาการเรียนรู้!K80</f>
        <v>0</v>
      </c>
      <c r="G80" s="32">
        <f>+คะแนนใบงาน!P82</f>
        <v>0</v>
      </c>
      <c r="H80" s="32" t="e">
        <f>+คะแนนโครงงาน!M80</f>
        <v>#REF!</v>
      </c>
      <c r="I80" s="55"/>
      <c r="J80" s="32">
        <f>+คะแนนโครงงาน!O80</f>
        <v>0</v>
      </c>
      <c r="K80" s="32"/>
      <c r="L80" s="32" t="e">
        <f t="shared" si="11"/>
        <v>#REF!</v>
      </c>
      <c r="M80" s="56" t="e">
        <f t="shared" si="12"/>
        <v>#REF!</v>
      </c>
      <c r="N80" s="57"/>
      <c r="Q80" s="53"/>
      <c r="R80" s="53"/>
      <c r="S80" s="53"/>
    </row>
    <row r="81" spans="1:19" ht="24.95" customHeight="1">
      <c r="A81" s="108">
        <v>70</v>
      </c>
      <c r="B81" s="107"/>
      <c r="C81" s="107"/>
      <c r="D81" s="108"/>
      <c r="E81" s="55">
        <f>+การเข้าชั้นเรียน!W79</f>
        <v>0</v>
      </c>
      <c r="F81" s="55">
        <f>+บันทึกการพัฒนาการเรียนรู้!K81</f>
        <v>0</v>
      </c>
      <c r="G81" s="32">
        <f>+คะแนนใบงาน!P83</f>
        <v>0</v>
      </c>
      <c r="H81" s="32" t="e">
        <f>+คะแนนโครงงาน!M81</f>
        <v>#REF!</v>
      </c>
      <c r="I81" s="55"/>
      <c r="J81" s="32">
        <f>+คะแนนโครงงาน!O81</f>
        <v>0</v>
      </c>
      <c r="K81" s="32"/>
      <c r="L81" s="32" t="e">
        <f t="shared" si="11"/>
        <v>#REF!</v>
      </c>
      <c r="M81" s="56" t="e">
        <f t="shared" si="12"/>
        <v>#REF!</v>
      </c>
      <c r="N81" s="57"/>
      <c r="Q81" s="53"/>
      <c r="R81" s="53"/>
      <c r="S81" s="53"/>
    </row>
    <row r="82" spans="1:19" ht="24.95" customHeight="1">
      <c r="A82" s="154">
        <v>71</v>
      </c>
      <c r="B82" s="107"/>
      <c r="C82" s="107"/>
      <c r="D82" s="108"/>
      <c r="E82" s="55">
        <f>+การเข้าชั้นเรียน!W80</f>
        <v>0</v>
      </c>
      <c r="F82" s="55">
        <f>+บันทึกการพัฒนาการเรียนรู้!K82</f>
        <v>0</v>
      </c>
      <c r="G82" s="32">
        <f>+คะแนนใบงาน!P84</f>
        <v>0</v>
      </c>
      <c r="H82" s="32" t="e">
        <f>+คะแนนโครงงาน!M82</f>
        <v>#REF!</v>
      </c>
      <c r="I82" s="55"/>
      <c r="J82" s="32">
        <f>+คะแนนโครงงาน!O82</f>
        <v>0</v>
      </c>
      <c r="K82" s="32"/>
      <c r="L82" s="32" t="e">
        <f t="shared" si="11"/>
        <v>#REF!</v>
      </c>
      <c r="M82" s="56" t="e">
        <f t="shared" si="12"/>
        <v>#REF!</v>
      </c>
      <c r="N82" s="57"/>
    </row>
    <row r="83" spans="1:19" ht="24.95" customHeight="1">
      <c r="A83" s="108">
        <v>72</v>
      </c>
      <c r="B83" s="114"/>
      <c r="C83" s="155"/>
      <c r="D83" s="114"/>
      <c r="E83" s="55">
        <f>+การเข้าชั้นเรียน!W81</f>
        <v>0</v>
      </c>
      <c r="F83" s="55">
        <f>+บันทึกการพัฒนาการเรียนรู้!K83</f>
        <v>0</v>
      </c>
      <c r="G83" s="32">
        <f>+คะแนนใบงาน!P85</f>
        <v>0</v>
      </c>
      <c r="H83" s="32" t="e">
        <f>+คะแนนโครงงาน!M83</f>
        <v>#REF!</v>
      </c>
      <c r="I83" s="55"/>
      <c r="J83" s="32">
        <f>+คะแนนโครงงาน!O83</f>
        <v>0</v>
      </c>
      <c r="K83" s="115"/>
      <c r="L83" s="32" t="e">
        <f t="shared" si="11"/>
        <v>#REF!</v>
      </c>
      <c r="M83" s="56" t="e">
        <f t="shared" ref="M83:M86" si="13">IF(L83&lt;$Q$20,"F",IF(L83&lt;$Q$19,"D",IF(L83&lt;$Q$18,"D+",IF(L83&lt;$Q$17,"C",IF(L83&lt;$Q$16,"C+",IF(L83&lt;$Q$15,"B",IF(L83&lt;$Q$14,"B+",IF(L83&gt;=$Q$14,"A"))))))))</f>
        <v>#REF!</v>
      </c>
      <c r="N83" s="114"/>
    </row>
    <row r="84" spans="1:19" ht="24.95" customHeight="1">
      <c r="A84" s="154">
        <v>73</v>
      </c>
      <c r="B84" s="114"/>
      <c r="C84" s="155"/>
      <c r="D84" s="114"/>
      <c r="E84" s="55">
        <f>+การเข้าชั้นเรียน!W82</f>
        <v>0</v>
      </c>
      <c r="F84" s="55">
        <f>+บันทึกการพัฒนาการเรียนรู้!K84</f>
        <v>0</v>
      </c>
      <c r="G84" s="32">
        <f>+คะแนนใบงาน!P86</f>
        <v>0</v>
      </c>
      <c r="H84" s="32" t="e">
        <f>+คะแนนโครงงาน!M84</f>
        <v>#REF!</v>
      </c>
      <c r="I84" s="55"/>
      <c r="J84" s="32">
        <f>+คะแนนโครงงาน!O84</f>
        <v>0</v>
      </c>
      <c r="K84" s="155"/>
      <c r="L84" s="32" t="e">
        <f t="shared" si="11"/>
        <v>#REF!</v>
      </c>
      <c r="M84" s="56" t="e">
        <f t="shared" si="13"/>
        <v>#REF!</v>
      </c>
      <c r="N84" s="114"/>
    </row>
    <row r="85" spans="1:19" ht="24.95" customHeight="1">
      <c r="A85" s="108">
        <v>74</v>
      </c>
      <c r="B85" s="114"/>
      <c r="C85" s="155"/>
      <c r="D85" s="114"/>
      <c r="E85" s="55">
        <f>+การเข้าชั้นเรียน!W83</f>
        <v>0</v>
      </c>
      <c r="F85" s="55">
        <f>+บันทึกการพัฒนาการเรียนรู้!K85</f>
        <v>0</v>
      </c>
      <c r="G85" s="32">
        <f>+คะแนนใบงาน!P87</f>
        <v>0</v>
      </c>
      <c r="H85" s="32" t="e">
        <f>+คะแนนโครงงาน!M85</f>
        <v>#REF!</v>
      </c>
      <c r="I85" s="55"/>
      <c r="J85" s="32">
        <f>+คะแนนโครงงาน!O85</f>
        <v>0</v>
      </c>
      <c r="K85" s="155"/>
      <c r="L85" s="32" t="e">
        <f t="shared" si="11"/>
        <v>#REF!</v>
      </c>
      <c r="M85" s="56" t="e">
        <f t="shared" si="13"/>
        <v>#REF!</v>
      </c>
      <c r="N85" s="114"/>
    </row>
    <row r="86" spans="1:19" ht="24.95" customHeight="1">
      <c r="A86" s="154">
        <v>75</v>
      </c>
      <c r="B86" s="114"/>
      <c r="C86" s="153"/>
      <c r="D86" s="114"/>
      <c r="E86" s="55">
        <f>+การเข้าชั้นเรียน!W84</f>
        <v>0</v>
      </c>
      <c r="F86" s="55">
        <f>+บันทึกการพัฒนาการเรียนรู้!K86</f>
        <v>0</v>
      </c>
      <c r="G86" s="32">
        <f>+คะแนนใบงาน!P88</f>
        <v>0</v>
      </c>
      <c r="H86" s="32" t="e">
        <f>+คะแนนโครงงาน!M86</f>
        <v>#REF!</v>
      </c>
      <c r="I86" s="55"/>
      <c r="J86" s="32">
        <f>+คะแนนโครงงาน!O86</f>
        <v>0</v>
      </c>
      <c r="K86" s="155"/>
      <c r="L86" s="32" t="e">
        <f t="shared" si="11"/>
        <v>#REF!</v>
      </c>
      <c r="M86" s="56" t="e">
        <f t="shared" si="13"/>
        <v>#REF!</v>
      </c>
      <c r="N86" s="114"/>
    </row>
  </sheetData>
  <mergeCells count="21">
    <mergeCell ref="P31:R31"/>
    <mergeCell ref="S31:T31"/>
    <mergeCell ref="P32:R32"/>
    <mergeCell ref="B5:B11"/>
    <mergeCell ref="C5:C11"/>
    <mergeCell ref="P12:T12"/>
    <mergeCell ref="Q13:S13"/>
    <mergeCell ref="P30:R30"/>
    <mergeCell ref="S30:T30"/>
    <mergeCell ref="P28:R28"/>
    <mergeCell ref="S28:T28"/>
    <mergeCell ref="P29:R29"/>
    <mergeCell ref="S29:T29"/>
    <mergeCell ref="A2:T2"/>
    <mergeCell ref="A3:T3"/>
    <mergeCell ref="D5:D6"/>
    <mergeCell ref="N5:N7"/>
    <mergeCell ref="L5:L6"/>
    <mergeCell ref="M5:M7"/>
    <mergeCell ref="P5:T6"/>
    <mergeCell ref="A5:A11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70" orientation="portrait" r:id="rId1"/>
  <headerFooter>
    <oddFooter>&amp;C&amp;"TH SarabunPSK,ธรรมดา"&amp;10หน้าที่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4"/>
  <sheetViews>
    <sheetView zoomScale="110" zoomScaleNormal="110" workbookViewId="0">
      <selection activeCell="A3" sqref="A3:I3"/>
    </sheetView>
  </sheetViews>
  <sheetFormatPr defaultColWidth="8" defaultRowHeight="18.75"/>
  <cols>
    <col min="1" max="1" width="4.375" style="52" bestFit="1" customWidth="1"/>
    <col min="2" max="2" width="12.625" style="52" customWidth="1"/>
    <col min="3" max="3" width="25.125" style="53" customWidth="1"/>
    <col min="4" max="4" width="11.125" style="52" customWidth="1"/>
    <col min="5" max="5" width="6.875" style="53" customWidth="1"/>
    <col min="6" max="7" width="7" style="53" customWidth="1"/>
    <col min="8" max="8" width="6.625" style="53" customWidth="1"/>
    <col min="9" max="9" width="6.5" style="53" customWidth="1"/>
    <col min="10" max="16384" width="8" style="53"/>
  </cols>
  <sheetData>
    <row r="1" spans="1:9" ht="21.75" customHeight="1"/>
    <row r="2" spans="1:9" ht="21">
      <c r="A2" s="320" t="s">
        <v>115</v>
      </c>
      <c r="B2" s="320"/>
      <c r="C2" s="320"/>
      <c r="D2" s="320"/>
      <c r="E2" s="320"/>
      <c r="F2" s="320"/>
      <c r="G2" s="320"/>
      <c r="H2" s="320"/>
      <c r="I2" s="320"/>
    </row>
    <row r="3" spans="1:9" ht="33.75" customHeight="1" thickBot="1">
      <c r="A3" s="304" t="s">
        <v>125</v>
      </c>
      <c r="B3" s="304"/>
      <c r="C3" s="304"/>
      <c r="D3" s="304"/>
      <c r="E3" s="304"/>
      <c r="F3" s="304"/>
      <c r="G3" s="304"/>
      <c r="H3" s="304"/>
      <c r="I3" s="304"/>
    </row>
    <row r="4" spans="1:9" ht="24" thickBot="1">
      <c r="C4" s="52"/>
      <c r="D4" s="163" t="s">
        <v>74</v>
      </c>
      <c r="E4" s="161" t="s">
        <v>55</v>
      </c>
      <c r="F4" s="159" t="s">
        <v>57</v>
      </c>
      <c r="G4" s="159" t="s">
        <v>56</v>
      </c>
      <c r="H4" s="159" t="s">
        <v>50</v>
      </c>
      <c r="I4" s="159" t="s">
        <v>62</v>
      </c>
    </row>
    <row r="5" spans="1:9" ht="23.25">
      <c r="C5" s="52"/>
      <c r="D5" s="162">
        <v>1</v>
      </c>
      <c r="E5" s="160">
        <v>0.1</v>
      </c>
      <c r="F5" s="160">
        <v>0.4</v>
      </c>
      <c r="G5" s="160">
        <v>0.25</v>
      </c>
      <c r="H5" s="160">
        <v>0.15</v>
      </c>
      <c r="I5" s="160">
        <v>0.15</v>
      </c>
    </row>
    <row r="6" spans="1:9" s="52" customFormat="1" ht="21">
      <c r="A6" s="324" t="s">
        <v>1</v>
      </c>
      <c r="B6" s="324" t="s">
        <v>2</v>
      </c>
      <c r="C6" s="324" t="s">
        <v>3</v>
      </c>
      <c r="D6" s="97" t="s">
        <v>14</v>
      </c>
      <c r="E6" s="321" t="s">
        <v>75</v>
      </c>
      <c r="F6" s="322"/>
      <c r="G6" s="322"/>
      <c r="H6" s="322"/>
      <c r="I6" s="323"/>
    </row>
    <row r="7" spans="1:9" s="52" customFormat="1" ht="21">
      <c r="A7" s="325"/>
      <c r="B7" s="325"/>
      <c r="C7" s="325"/>
      <c r="D7" s="157" t="s">
        <v>58</v>
      </c>
      <c r="E7" s="156" t="e">
        <f>MAX(E10:E1508)</f>
        <v>#REF!</v>
      </c>
      <c r="F7" s="156">
        <f t="shared" ref="F7:I7" si="0">MAX(F10:F1508)</f>
        <v>0</v>
      </c>
      <c r="G7" s="156">
        <f t="shared" si="0"/>
        <v>0</v>
      </c>
      <c r="H7" s="156" t="e">
        <f t="shared" si="0"/>
        <v>#REF!</v>
      </c>
      <c r="I7" s="156">
        <f t="shared" si="0"/>
        <v>0</v>
      </c>
    </row>
    <row r="8" spans="1:9" s="52" customFormat="1" ht="21">
      <c r="A8" s="325"/>
      <c r="B8" s="325"/>
      <c r="C8" s="325"/>
      <c r="D8" s="157" t="s">
        <v>59</v>
      </c>
      <c r="E8" s="156" t="e">
        <f>MIN(E10:E1508)</f>
        <v>#REF!</v>
      </c>
      <c r="F8" s="156">
        <f t="shared" ref="F8:I8" si="1">MIN(F10:F1508)</f>
        <v>0</v>
      </c>
      <c r="G8" s="156">
        <f t="shared" si="1"/>
        <v>0</v>
      </c>
      <c r="H8" s="156" t="e">
        <f t="shared" si="1"/>
        <v>#REF!</v>
      </c>
      <c r="I8" s="156">
        <f t="shared" si="1"/>
        <v>0</v>
      </c>
    </row>
    <row r="9" spans="1:9" s="52" customFormat="1" ht="21">
      <c r="A9" s="326"/>
      <c r="B9" s="326"/>
      <c r="C9" s="326"/>
      <c r="D9" s="157" t="s">
        <v>60</v>
      </c>
      <c r="E9" s="158" t="e">
        <f>AVERAGE(E11:E1509)</f>
        <v>#REF!</v>
      </c>
      <c r="F9" s="158">
        <f t="shared" ref="F9:I9" si="2">AVERAGE(F11:F1509)</f>
        <v>0</v>
      </c>
      <c r="G9" s="158">
        <f t="shared" si="2"/>
        <v>0</v>
      </c>
      <c r="H9" s="158" t="e">
        <f t="shared" si="2"/>
        <v>#REF!</v>
      </c>
      <c r="I9" s="158">
        <f t="shared" si="2"/>
        <v>0</v>
      </c>
    </row>
    <row r="10" spans="1:9" ht="21">
      <c r="A10" s="106">
        <v>1</v>
      </c>
      <c r="B10" s="107"/>
      <c r="C10" s="107"/>
      <c r="D10" s="123"/>
      <c r="E10" s="55" t="e">
        <f>+การเข้าชั้นเรียน!X10+'คะแนนรวม&amp;เกรด'!#REF!+'คะแนนรวม&amp;เกรด'!#REF!</f>
        <v>#REF!</v>
      </c>
      <c r="F10" s="55">
        <f>+'คะแนนรวม&amp;เกรด'!K12</f>
        <v>0</v>
      </c>
      <c r="G10" s="32">
        <f>+บันทึกการพัฒนาการเรียนรู้!L12+คะแนนใบงาน!Q14</f>
        <v>0</v>
      </c>
      <c r="H10" s="32" t="e">
        <f>+คะแนนโครงงาน!P12+'คะแนนรวม&amp;เกรด'!#REF!</f>
        <v>#REF!</v>
      </c>
      <c r="I10" s="32">
        <f>+คะแนนโครงงาน!Q12</f>
        <v>0</v>
      </c>
    </row>
    <row r="11" spans="1:9" ht="21">
      <c r="A11" s="111">
        <v>2</v>
      </c>
      <c r="B11" s="107"/>
      <c r="C11" s="107"/>
      <c r="D11" s="130"/>
      <c r="E11" s="55" t="e">
        <f>+การเข้าชั้นเรียน!X11+'คะแนนรวม&amp;เกรด'!#REF!+'คะแนนรวม&amp;เกรด'!#REF!</f>
        <v>#REF!</v>
      </c>
      <c r="F11" s="55">
        <f>+'คะแนนรวม&amp;เกรด'!K13</f>
        <v>0</v>
      </c>
      <c r="G11" s="32">
        <f>+บันทึกการพัฒนาการเรียนรู้!L13+คะแนนใบงาน!Q15</f>
        <v>0</v>
      </c>
      <c r="H11" s="32" t="e">
        <f>+คะแนนโครงงาน!P13+'คะแนนรวม&amp;เกรด'!#REF!</f>
        <v>#REF!</v>
      </c>
      <c r="I11" s="32">
        <f>+คะแนนโครงงาน!Q13</f>
        <v>0</v>
      </c>
    </row>
    <row r="12" spans="1:9" ht="21">
      <c r="A12" s="111">
        <v>3</v>
      </c>
      <c r="B12" s="107"/>
      <c r="C12" s="107"/>
      <c r="D12" s="108"/>
      <c r="E12" s="55" t="e">
        <f>+การเข้าชั้นเรียน!X12+'คะแนนรวม&amp;เกรด'!#REF!+'คะแนนรวม&amp;เกรด'!#REF!</f>
        <v>#REF!</v>
      </c>
      <c r="F12" s="55">
        <f>+'คะแนนรวม&amp;เกรด'!K14</f>
        <v>0</v>
      </c>
      <c r="G12" s="32">
        <f>+บันทึกการพัฒนาการเรียนรู้!L14+คะแนนใบงาน!Q16</f>
        <v>0</v>
      </c>
      <c r="H12" s="32" t="e">
        <f>+คะแนนโครงงาน!P14+'คะแนนรวม&amp;เกรด'!#REF!</f>
        <v>#REF!</v>
      </c>
      <c r="I12" s="32">
        <f>+คะแนนโครงงาน!Q14</f>
        <v>0</v>
      </c>
    </row>
    <row r="13" spans="1:9" ht="21">
      <c r="A13" s="111">
        <v>4</v>
      </c>
      <c r="B13" s="107"/>
      <c r="C13" s="107"/>
      <c r="D13" s="123"/>
      <c r="E13" s="55" t="e">
        <f>+การเข้าชั้นเรียน!X13+'คะแนนรวม&amp;เกรด'!#REF!+'คะแนนรวม&amp;เกรด'!#REF!</f>
        <v>#REF!</v>
      </c>
      <c r="F13" s="55">
        <f>+'คะแนนรวม&amp;เกรด'!K15</f>
        <v>0</v>
      </c>
      <c r="G13" s="32">
        <f>+บันทึกการพัฒนาการเรียนรู้!L15+คะแนนใบงาน!Q17</f>
        <v>0</v>
      </c>
      <c r="H13" s="32" t="e">
        <f>+คะแนนโครงงาน!P15+'คะแนนรวม&amp;เกรด'!#REF!</f>
        <v>#REF!</v>
      </c>
      <c r="I13" s="32">
        <f>+คะแนนโครงงาน!Q15</f>
        <v>0</v>
      </c>
    </row>
    <row r="14" spans="1:9" ht="21">
      <c r="A14" s="111">
        <v>5</v>
      </c>
      <c r="B14" s="107"/>
      <c r="C14" s="107"/>
      <c r="D14" s="123"/>
      <c r="E14" s="55" t="e">
        <f>+การเข้าชั้นเรียน!X14+'คะแนนรวม&amp;เกรด'!#REF!+'คะแนนรวม&amp;เกรด'!#REF!</f>
        <v>#REF!</v>
      </c>
      <c r="F14" s="55">
        <f>+'คะแนนรวม&amp;เกรด'!K16</f>
        <v>0</v>
      </c>
      <c r="G14" s="32">
        <f>+บันทึกการพัฒนาการเรียนรู้!L16+คะแนนใบงาน!Q18</f>
        <v>0</v>
      </c>
      <c r="H14" s="32" t="e">
        <f>+คะแนนโครงงาน!P16+'คะแนนรวม&amp;เกรด'!#REF!</f>
        <v>#REF!</v>
      </c>
      <c r="I14" s="32">
        <f>+คะแนนโครงงาน!Q16</f>
        <v>0</v>
      </c>
    </row>
    <row r="15" spans="1:9" ht="21">
      <c r="A15" s="111">
        <v>6</v>
      </c>
      <c r="B15" s="107"/>
      <c r="C15" s="107"/>
      <c r="D15" s="123"/>
      <c r="E15" s="55" t="e">
        <f>+การเข้าชั้นเรียน!X15+'คะแนนรวม&amp;เกรด'!#REF!+'คะแนนรวม&amp;เกรด'!#REF!</f>
        <v>#REF!</v>
      </c>
      <c r="F15" s="55">
        <f>+'คะแนนรวม&amp;เกรด'!K17</f>
        <v>0</v>
      </c>
      <c r="G15" s="32">
        <f>+บันทึกการพัฒนาการเรียนรู้!L17+คะแนนใบงาน!Q19</f>
        <v>0</v>
      </c>
      <c r="H15" s="32" t="e">
        <f>+คะแนนโครงงาน!P17+'คะแนนรวม&amp;เกรด'!#REF!</f>
        <v>#REF!</v>
      </c>
      <c r="I15" s="32">
        <f>+คะแนนโครงงาน!Q17</f>
        <v>0</v>
      </c>
    </row>
    <row r="16" spans="1:9" ht="21">
      <c r="A16" s="111">
        <v>7</v>
      </c>
      <c r="B16" s="107"/>
      <c r="C16" s="107"/>
      <c r="D16" s="123"/>
      <c r="E16" s="55" t="e">
        <f>+การเข้าชั้นเรียน!X16+'คะแนนรวม&amp;เกรด'!#REF!+'คะแนนรวม&amp;เกรด'!#REF!</f>
        <v>#REF!</v>
      </c>
      <c r="F16" s="55">
        <f>+'คะแนนรวม&amp;เกรด'!K18</f>
        <v>0</v>
      </c>
      <c r="G16" s="32">
        <f>+บันทึกการพัฒนาการเรียนรู้!L18+คะแนนใบงาน!Q20</f>
        <v>0</v>
      </c>
      <c r="H16" s="32" t="e">
        <f>+คะแนนโครงงาน!P18+'คะแนนรวม&amp;เกรด'!#REF!</f>
        <v>#REF!</v>
      </c>
      <c r="I16" s="32">
        <f>+คะแนนโครงงาน!Q18</f>
        <v>0</v>
      </c>
    </row>
    <row r="17" spans="1:9" ht="21">
      <c r="A17" s="111">
        <v>8</v>
      </c>
      <c r="B17" s="107"/>
      <c r="C17" s="107"/>
      <c r="D17" s="123"/>
      <c r="E17" s="55" t="e">
        <f>+การเข้าชั้นเรียน!X17+'คะแนนรวม&amp;เกรด'!#REF!+'คะแนนรวม&amp;เกรด'!#REF!</f>
        <v>#REF!</v>
      </c>
      <c r="F17" s="55">
        <f>+'คะแนนรวม&amp;เกรด'!K19</f>
        <v>0</v>
      </c>
      <c r="G17" s="32">
        <f>+บันทึกการพัฒนาการเรียนรู้!L19+คะแนนใบงาน!Q21</f>
        <v>0</v>
      </c>
      <c r="H17" s="32" t="e">
        <f>+คะแนนโครงงาน!P19+'คะแนนรวม&amp;เกรด'!#REF!</f>
        <v>#REF!</v>
      </c>
      <c r="I17" s="32">
        <f>+คะแนนโครงงาน!Q19</f>
        <v>0</v>
      </c>
    </row>
    <row r="18" spans="1:9" ht="24" customHeight="1">
      <c r="A18" s="111">
        <v>9</v>
      </c>
      <c r="B18" s="107"/>
      <c r="C18" s="107"/>
      <c r="D18" s="108"/>
      <c r="E18" s="55" t="e">
        <f>+การเข้าชั้นเรียน!X18+'คะแนนรวม&amp;เกรด'!#REF!+'คะแนนรวม&amp;เกรด'!#REF!</f>
        <v>#REF!</v>
      </c>
      <c r="F18" s="55">
        <f>+'คะแนนรวม&amp;เกรด'!K20</f>
        <v>0</v>
      </c>
      <c r="G18" s="32">
        <f>+บันทึกการพัฒนาการเรียนรู้!L20+คะแนนใบงาน!Q22</f>
        <v>0</v>
      </c>
      <c r="H18" s="32" t="e">
        <f>+คะแนนโครงงาน!P20+'คะแนนรวม&amp;เกรด'!#REF!</f>
        <v>#REF!</v>
      </c>
      <c r="I18" s="32">
        <f>+คะแนนโครงงาน!Q20</f>
        <v>0</v>
      </c>
    </row>
    <row r="19" spans="1:9" ht="21">
      <c r="A19" s="111">
        <v>10</v>
      </c>
      <c r="B19" s="107"/>
      <c r="C19" s="107"/>
      <c r="D19" s="123"/>
      <c r="E19" s="55" t="e">
        <f>+การเข้าชั้นเรียน!X19+'คะแนนรวม&amp;เกรด'!#REF!+'คะแนนรวม&amp;เกรด'!#REF!</f>
        <v>#REF!</v>
      </c>
      <c r="F19" s="55">
        <f>+'คะแนนรวม&amp;เกรด'!K21</f>
        <v>0</v>
      </c>
      <c r="G19" s="32">
        <f>+บันทึกการพัฒนาการเรียนรู้!L21+คะแนนใบงาน!Q23</f>
        <v>0</v>
      </c>
      <c r="H19" s="32" t="e">
        <f>+คะแนนโครงงาน!P21+'คะแนนรวม&amp;เกรด'!#REF!</f>
        <v>#REF!</v>
      </c>
      <c r="I19" s="32">
        <f>+คะแนนโครงงาน!Q21</f>
        <v>0</v>
      </c>
    </row>
    <row r="20" spans="1:9" ht="24.75" customHeight="1">
      <c r="A20" s="111">
        <v>11</v>
      </c>
      <c r="B20" s="107"/>
      <c r="C20" s="107"/>
      <c r="D20" s="123"/>
      <c r="E20" s="55" t="e">
        <f>+การเข้าชั้นเรียน!X20+'คะแนนรวม&amp;เกรด'!#REF!+'คะแนนรวม&amp;เกรด'!#REF!</f>
        <v>#REF!</v>
      </c>
      <c r="F20" s="55">
        <f>+'คะแนนรวม&amp;เกรด'!K22</f>
        <v>0</v>
      </c>
      <c r="G20" s="32">
        <f>+บันทึกการพัฒนาการเรียนรู้!L22+คะแนนใบงาน!Q24</f>
        <v>0</v>
      </c>
      <c r="H20" s="32" t="e">
        <f>+คะแนนโครงงาน!P22+'คะแนนรวม&amp;เกรด'!#REF!</f>
        <v>#REF!</v>
      </c>
      <c r="I20" s="32">
        <f>+คะแนนโครงงาน!Q22</f>
        <v>0</v>
      </c>
    </row>
    <row r="21" spans="1:9" ht="21">
      <c r="A21" s="111">
        <v>12</v>
      </c>
      <c r="B21" s="107"/>
      <c r="C21" s="107"/>
      <c r="D21" s="108"/>
      <c r="E21" s="55" t="e">
        <f>+การเข้าชั้นเรียน!X21+'คะแนนรวม&amp;เกรด'!#REF!+'คะแนนรวม&amp;เกรด'!#REF!</f>
        <v>#REF!</v>
      </c>
      <c r="F21" s="55">
        <f>+'คะแนนรวม&amp;เกรด'!K23</f>
        <v>0</v>
      </c>
      <c r="G21" s="32">
        <f>+บันทึกการพัฒนาการเรียนรู้!L23+คะแนนใบงาน!Q25</f>
        <v>0</v>
      </c>
      <c r="H21" s="32" t="e">
        <f>+คะแนนโครงงาน!P23+'คะแนนรวม&amp;เกรด'!#REF!</f>
        <v>#REF!</v>
      </c>
      <c r="I21" s="32">
        <f>+คะแนนโครงงาน!Q23</f>
        <v>0</v>
      </c>
    </row>
    <row r="22" spans="1:9" ht="21">
      <c r="A22" s="111">
        <v>13</v>
      </c>
      <c r="B22" s="107"/>
      <c r="C22" s="107"/>
      <c r="D22" s="108"/>
      <c r="E22" s="55" t="e">
        <f>+การเข้าชั้นเรียน!X22+'คะแนนรวม&amp;เกรด'!#REF!+'คะแนนรวม&amp;เกรด'!#REF!</f>
        <v>#REF!</v>
      </c>
      <c r="F22" s="55">
        <f>+'คะแนนรวม&amp;เกรด'!K24</f>
        <v>0</v>
      </c>
      <c r="G22" s="32">
        <f>+บันทึกการพัฒนาการเรียนรู้!L24+คะแนนใบงาน!Q26</f>
        <v>0</v>
      </c>
      <c r="H22" s="32" t="e">
        <f>+คะแนนโครงงาน!P24+'คะแนนรวม&amp;เกรด'!#REF!</f>
        <v>#REF!</v>
      </c>
      <c r="I22" s="32">
        <f>+คะแนนโครงงาน!Q24</f>
        <v>0</v>
      </c>
    </row>
    <row r="23" spans="1:9" ht="21">
      <c r="A23" s="111">
        <v>14</v>
      </c>
      <c r="B23" s="107"/>
      <c r="C23" s="107"/>
      <c r="D23" s="108"/>
      <c r="E23" s="55" t="e">
        <f>+การเข้าชั้นเรียน!X23+'คะแนนรวม&amp;เกรด'!#REF!+'คะแนนรวม&amp;เกรด'!#REF!</f>
        <v>#REF!</v>
      </c>
      <c r="F23" s="55">
        <f>+'คะแนนรวม&amp;เกรด'!K25</f>
        <v>0</v>
      </c>
      <c r="G23" s="32">
        <f>+บันทึกการพัฒนาการเรียนรู้!L25+คะแนนใบงาน!Q27</f>
        <v>0</v>
      </c>
      <c r="H23" s="32" t="e">
        <f>+คะแนนโครงงาน!P25+'คะแนนรวม&amp;เกรด'!#REF!</f>
        <v>#REF!</v>
      </c>
      <c r="I23" s="32">
        <f>+คะแนนโครงงาน!Q25</f>
        <v>0</v>
      </c>
    </row>
    <row r="24" spans="1:9" ht="21">
      <c r="A24" s="111">
        <v>15</v>
      </c>
      <c r="B24" s="107"/>
      <c r="C24" s="107"/>
      <c r="D24" s="108"/>
      <c r="E24" s="55" t="e">
        <f>+การเข้าชั้นเรียน!X24+'คะแนนรวม&amp;เกรด'!#REF!+'คะแนนรวม&amp;เกรด'!#REF!</f>
        <v>#REF!</v>
      </c>
      <c r="F24" s="55">
        <f>+'คะแนนรวม&amp;เกรด'!K26</f>
        <v>0</v>
      </c>
      <c r="G24" s="32">
        <f>+บันทึกการพัฒนาการเรียนรู้!L26+คะแนนใบงาน!Q28</f>
        <v>0</v>
      </c>
      <c r="H24" s="32" t="e">
        <f>+คะแนนโครงงาน!P26+'คะแนนรวม&amp;เกรด'!#REF!</f>
        <v>#REF!</v>
      </c>
      <c r="I24" s="32">
        <f>+คะแนนโครงงาน!Q26</f>
        <v>0</v>
      </c>
    </row>
    <row r="25" spans="1:9" ht="21">
      <c r="A25" s="111">
        <v>16</v>
      </c>
      <c r="B25" s="107"/>
      <c r="C25" s="107"/>
      <c r="D25" s="108"/>
      <c r="E25" s="55" t="e">
        <f>+การเข้าชั้นเรียน!X25+'คะแนนรวม&amp;เกรด'!#REF!+'คะแนนรวม&amp;เกรด'!#REF!</f>
        <v>#REF!</v>
      </c>
      <c r="F25" s="55">
        <f>+'คะแนนรวม&amp;เกรด'!K27</f>
        <v>0</v>
      </c>
      <c r="G25" s="32">
        <f>+บันทึกการพัฒนาการเรียนรู้!L27+คะแนนใบงาน!Q29</f>
        <v>0</v>
      </c>
      <c r="H25" s="32" t="e">
        <f>+คะแนนโครงงาน!P27+'คะแนนรวม&amp;เกรด'!#REF!</f>
        <v>#REF!</v>
      </c>
      <c r="I25" s="32">
        <f>+คะแนนโครงงาน!Q27</f>
        <v>0</v>
      </c>
    </row>
    <row r="26" spans="1:9" ht="21">
      <c r="A26" s="111">
        <v>17</v>
      </c>
      <c r="B26" s="107"/>
      <c r="C26" s="107"/>
      <c r="D26" s="108"/>
      <c r="E26" s="55" t="e">
        <f>+การเข้าชั้นเรียน!X26+'คะแนนรวม&amp;เกรด'!#REF!+'คะแนนรวม&amp;เกรด'!#REF!</f>
        <v>#REF!</v>
      </c>
      <c r="F26" s="55">
        <f>+'คะแนนรวม&amp;เกรด'!K28</f>
        <v>0</v>
      </c>
      <c r="G26" s="32">
        <f>+บันทึกการพัฒนาการเรียนรู้!L28+คะแนนใบงาน!Q30</f>
        <v>0</v>
      </c>
      <c r="H26" s="32" t="e">
        <f>+คะแนนโครงงาน!P28+'คะแนนรวม&amp;เกรด'!#REF!</f>
        <v>#REF!</v>
      </c>
      <c r="I26" s="32">
        <f>+คะแนนโครงงาน!Q28</f>
        <v>0</v>
      </c>
    </row>
    <row r="27" spans="1:9" ht="21">
      <c r="A27" s="111">
        <v>18</v>
      </c>
      <c r="B27" s="107"/>
      <c r="C27" s="107"/>
      <c r="D27" s="108"/>
      <c r="E27" s="55" t="e">
        <f>+การเข้าชั้นเรียน!X27+'คะแนนรวม&amp;เกรด'!#REF!+'คะแนนรวม&amp;เกรด'!#REF!</f>
        <v>#REF!</v>
      </c>
      <c r="F27" s="55">
        <f>+'คะแนนรวม&amp;เกรด'!K29</f>
        <v>0</v>
      </c>
      <c r="G27" s="32">
        <f>+บันทึกการพัฒนาการเรียนรู้!L29+คะแนนใบงาน!Q31</f>
        <v>0</v>
      </c>
      <c r="H27" s="32" t="e">
        <f>+คะแนนโครงงาน!P29+'คะแนนรวม&amp;เกรด'!#REF!</f>
        <v>#REF!</v>
      </c>
      <c r="I27" s="32">
        <f>+คะแนนโครงงาน!Q29</f>
        <v>0</v>
      </c>
    </row>
    <row r="28" spans="1:9" ht="21">
      <c r="A28" s="111">
        <v>19</v>
      </c>
      <c r="B28" s="107"/>
      <c r="C28" s="107"/>
      <c r="D28" s="108"/>
      <c r="E28" s="55" t="e">
        <f>+การเข้าชั้นเรียน!X28+'คะแนนรวม&amp;เกรด'!#REF!+'คะแนนรวม&amp;เกรด'!#REF!</f>
        <v>#REF!</v>
      </c>
      <c r="F28" s="55">
        <f>+'คะแนนรวม&amp;เกรด'!K30</f>
        <v>0</v>
      </c>
      <c r="G28" s="32">
        <f>+บันทึกการพัฒนาการเรียนรู้!L30+คะแนนใบงาน!Q32</f>
        <v>0</v>
      </c>
      <c r="H28" s="32" t="e">
        <f>+คะแนนโครงงาน!P30+'คะแนนรวม&amp;เกรด'!#REF!</f>
        <v>#REF!</v>
      </c>
      <c r="I28" s="32">
        <f>+คะแนนโครงงาน!Q30</f>
        <v>0</v>
      </c>
    </row>
    <row r="29" spans="1:9" ht="21">
      <c r="A29" s="111">
        <v>20</v>
      </c>
      <c r="B29" s="107"/>
      <c r="C29" s="107"/>
      <c r="D29" s="108"/>
      <c r="E29" s="55" t="e">
        <f>+การเข้าชั้นเรียน!X29+'คะแนนรวม&amp;เกรด'!#REF!+'คะแนนรวม&amp;เกรด'!#REF!</f>
        <v>#REF!</v>
      </c>
      <c r="F29" s="55">
        <f>+'คะแนนรวม&amp;เกรด'!K31</f>
        <v>0</v>
      </c>
      <c r="G29" s="32">
        <f>+บันทึกการพัฒนาการเรียนรู้!L31+คะแนนใบงาน!Q33</f>
        <v>0</v>
      </c>
      <c r="H29" s="32" t="e">
        <f>+คะแนนโครงงาน!P31+'คะแนนรวม&amp;เกรด'!#REF!</f>
        <v>#REF!</v>
      </c>
      <c r="I29" s="32">
        <f>+คะแนนโครงงาน!Q31</f>
        <v>0</v>
      </c>
    </row>
    <row r="30" spans="1:9" ht="21">
      <c r="A30" s="111">
        <v>21</v>
      </c>
      <c r="B30" s="107"/>
      <c r="C30" s="107"/>
      <c r="D30" s="108"/>
      <c r="E30" s="55" t="e">
        <f>+การเข้าชั้นเรียน!X30+'คะแนนรวม&amp;เกรด'!#REF!+'คะแนนรวม&amp;เกรด'!#REF!</f>
        <v>#REF!</v>
      </c>
      <c r="F30" s="55">
        <f>+'คะแนนรวม&amp;เกรด'!K32</f>
        <v>0</v>
      </c>
      <c r="G30" s="32">
        <f>+บันทึกการพัฒนาการเรียนรู้!L32+คะแนนใบงาน!Q34</f>
        <v>0</v>
      </c>
      <c r="H30" s="32" t="e">
        <f>+คะแนนโครงงาน!P32+'คะแนนรวม&amp;เกรด'!#REF!</f>
        <v>#REF!</v>
      </c>
      <c r="I30" s="32">
        <f>+คะแนนโครงงาน!Q32</f>
        <v>0</v>
      </c>
    </row>
    <row r="31" spans="1:9" ht="21">
      <c r="A31" s="111">
        <v>22</v>
      </c>
      <c r="B31" s="107"/>
      <c r="C31" s="107"/>
      <c r="D31" s="108"/>
      <c r="E31" s="55" t="e">
        <f>+การเข้าชั้นเรียน!X31+'คะแนนรวม&amp;เกรด'!#REF!+'คะแนนรวม&amp;เกรด'!#REF!</f>
        <v>#REF!</v>
      </c>
      <c r="F31" s="55">
        <f>+'คะแนนรวม&amp;เกรด'!K33</f>
        <v>0</v>
      </c>
      <c r="G31" s="32">
        <f>+บันทึกการพัฒนาการเรียนรู้!L33+คะแนนใบงาน!Q35</f>
        <v>0</v>
      </c>
      <c r="H31" s="32" t="e">
        <f>+คะแนนโครงงาน!P33+'คะแนนรวม&amp;เกรด'!#REF!</f>
        <v>#REF!</v>
      </c>
      <c r="I31" s="32">
        <f>+คะแนนโครงงาน!Q33</f>
        <v>0</v>
      </c>
    </row>
    <row r="32" spans="1:9" ht="21">
      <c r="A32" s="111">
        <v>23</v>
      </c>
      <c r="B32" s="107"/>
      <c r="C32" s="107"/>
      <c r="D32" s="108"/>
      <c r="E32" s="55" t="e">
        <f>+การเข้าชั้นเรียน!X32+'คะแนนรวม&amp;เกรด'!#REF!+'คะแนนรวม&amp;เกรด'!#REF!</f>
        <v>#REF!</v>
      </c>
      <c r="F32" s="55">
        <f>+'คะแนนรวม&amp;เกรด'!K34</f>
        <v>0</v>
      </c>
      <c r="G32" s="32">
        <f>+บันทึกการพัฒนาการเรียนรู้!L34+คะแนนใบงาน!Q36</f>
        <v>0</v>
      </c>
      <c r="H32" s="32" t="e">
        <f>+คะแนนโครงงาน!P34+'คะแนนรวม&amp;เกรด'!#REF!</f>
        <v>#REF!</v>
      </c>
      <c r="I32" s="32">
        <f>+คะแนนโครงงาน!Q34</f>
        <v>0</v>
      </c>
    </row>
    <row r="33" spans="1:9" ht="21">
      <c r="A33" s="111">
        <v>24</v>
      </c>
      <c r="B33" s="107"/>
      <c r="C33" s="107"/>
      <c r="D33" s="108"/>
      <c r="E33" s="55" t="e">
        <f>+การเข้าชั้นเรียน!X33+'คะแนนรวม&amp;เกรด'!#REF!+'คะแนนรวม&amp;เกรด'!#REF!</f>
        <v>#REF!</v>
      </c>
      <c r="F33" s="55">
        <f>+'คะแนนรวม&amp;เกรด'!K35</f>
        <v>0</v>
      </c>
      <c r="G33" s="32">
        <f>+บันทึกการพัฒนาการเรียนรู้!L35+คะแนนใบงาน!Q37</f>
        <v>0</v>
      </c>
      <c r="H33" s="32" t="e">
        <f>+คะแนนโครงงาน!P35+'คะแนนรวม&amp;เกรด'!#REF!</f>
        <v>#REF!</v>
      </c>
      <c r="I33" s="32">
        <f>+คะแนนโครงงาน!Q35</f>
        <v>0</v>
      </c>
    </row>
    <row r="34" spans="1:9" ht="21">
      <c r="A34" s="111">
        <v>25</v>
      </c>
      <c r="B34" s="107"/>
      <c r="C34" s="107"/>
      <c r="D34" s="108"/>
      <c r="E34" s="55" t="e">
        <f>+การเข้าชั้นเรียน!X34+'คะแนนรวม&amp;เกรด'!#REF!+'คะแนนรวม&amp;เกรด'!#REF!</f>
        <v>#REF!</v>
      </c>
      <c r="F34" s="55">
        <f>+'คะแนนรวม&amp;เกรด'!K36</f>
        <v>0</v>
      </c>
      <c r="G34" s="32">
        <f>+บันทึกการพัฒนาการเรียนรู้!L36+คะแนนใบงาน!Q38</f>
        <v>0</v>
      </c>
      <c r="H34" s="32" t="e">
        <f>+คะแนนโครงงาน!P36+'คะแนนรวม&amp;เกรด'!#REF!</f>
        <v>#REF!</v>
      </c>
      <c r="I34" s="32">
        <f>+คะแนนโครงงาน!Q36</f>
        <v>0</v>
      </c>
    </row>
    <row r="35" spans="1:9" ht="21">
      <c r="A35" s="111">
        <v>26</v>
      </c>
      <c r="B35" s="107"/>
      <c r="C35" s="107"/>
      <c r="D35" s="108"/>
      <c r="E35" s="55" t="e">
        <f>+การเข้าชั้นเรียน!X35+'คะแนนรวม&amp;เกรด'!#REF!+'คะแนนรวม&amp;เกรด'!#REF!</f>
        <v>#REF!</v>
      </c>
      <c r="F35" s="55">
        <f>+'คะแนนรวม&amp;เกรด'!K37</f>
        <v>0</v>
      </c>
      <c r="G35" s="32">
        <f>+บันทึกการพัฒนาการเรียนรู้!L37+คะแนนใบงาน!Q39</f>
        <v>0</v>
      </c>
      <c r="H35" s="32" t="e">
        <f>+คะแนนโครงงาน!P37+'คะแนนรวม&amp;เกรด'!#REF!</f>
        <v>#REF!</v>
      </c>
      <c r="I35" s="32">
        <f>+คะแนนโครงงาน!Q37</f>
        <v>0</v>
      </c>
    </row>
    <row r="36" spans="1:9" ht="21">
      <c r="A36" s="111">
        <v>27</v>
      </c>
      <c r="B36" s="107"/>
      <c r="C36" s="107"/>
      <c r="D36" s="108"/>
      <c r="E36" s="55" t="e">
        <f>+การเข้าชั้นเรียน!X36+'คะแนนรวม&amp;เกรด'!#REF!+'คะแนนรวม&amp;เกรด'!#REF!</f>
        <v>#REF!</v>
      </c>
      <c r="F36" s="55">
        <f>+'คะแนนรวม&amp;เกรด'!K38</f>
        <v>0</v>
      </c>
      <c r="G36" s="32">
        <f>+บันทึกการพัฒนาการเรียนรู้!L38+คะแนนใบงาน!Q40</f>
        <v>0</v>
      </c>
      <c r="H36" s="32" t="e">
        <f>+คะแนนโครงงาน!P38+'คะแนนรวม&amp;เกรด'!#REF!</f>
        <v>#REF!</v>
      </c>
      <c r="I36" s="32">
        <f>+คะแนนโครงงาน!Q38</f>
        <v>0</v>
      </c>
    </row>
    <row r="37" spans="1:9" ht="21">
      <c r="A37" s="111">
        <v>28</v>
      </c>
      <c r="B37" s="107"/>
      <c r="C37" s="110"/>
      <c r="D37" s="108"/>
      <c r="E37" s="55" t="e">
        <f>+การเข้าชั้นเรียน!X37+'คะแนนรวม&amp;เกรด'!#REF!+'คะแนนรวม&amp;เกรด'!#REF!</f>
        <v>#REF!</v>
      </c>
      <c r="F37" s="55">
        <f>+'คะแนนรวม&amp;เกรด'!K39</f>
        <v>0</v>
      </c>
      <c r="G37" s="32">
        <f>+บันทึกการพัฒนาการเรียนรู้!L39+คะแนนใบงาน!Q41</f>
        <v>0</v>
      </c>
      <c r="H37" s="32" t="e">
        <f>+คะแนนโครงงาน!P39+'คะแนนรวม&amp;เกรด'!#REF!</f>
        <v>#REF!</v>
      </c>
      <c r="I37" s="32">
        <f>+คะแนนโครงงาน!Q39</f>
        <v>0</v>
      </c>
    </row>
    <row r="38" spans="1:9" ht="21">
      <c r="A38" s="111">
        <v>29</v>
      </c>
      <c r="B38" s="107"/>
      <c r="C38" s="107"/>
      <c r="D38" s="108"/>
      <c r="E38" s="55" t="e">
        <f>+การเข้าชั้นเรียน!X38+'คะแนนรวม&amp;เกรด'!#REF!+'คะแนนรวม&amp;เกรด'!#REF!</f>
        <v>#REF!</v>
      </c>
      <c r="F38" s="55">
        <f>+'คะแนนรวม&amp;เกรด'!K40</f>
        <v>0</v>
      </c>
      <c r="G38" s="32">
        <f>+บันทึกการพัฒนาการเรียนรู้!L40+คะแนนใบงาน!Q42</f>
        <v>0</v>
      </c>
      <c r="H38" s="32" t="e">
        <f>+คะแนนโครงงาน!P40+'คะแนนรวม&amp;เกรด'!#REF!</f>
        <v>#REF!</v>
      </c>
      <c r="I38" s="32">
        <f>+คะแนนโครงงาน!Q40</f>
        <v>0</v>
      </c>
    </row>
    <row r="39" spans="1:9" ht="21">
      <c r="A39" s="111">
        <v>30</v>
      </c>
      <c r="B39" s="110"/>
      <c r="C39" s="110"/>
      <c r="D39" s="108"/>
      <c r="E39" s="55" t="e">
        <f>+การเข้าชั้นเรียน!X39+'คะแนนรวม&amp;เกรด'!#REF!+'คะแนนรวม&amp;เกรด'!#REF!</f>
        <v>#REF!</v>
      </c>
      <c r="F39" s="55">
        <f>+'คะแนนรวม&amp;เกรด'!K41</f>
        <v>0</v>
      </c>
      <c r="G39" s="32">
        <f>+บันทึกการพัฒนาการเรียนรู้!L41+คะแนนใบงาน!Q43</f>
        <v>0</v>
      </c>
      <c r="H39" s="32" t="e">
        <f>+คะแนนโครงงาน!P41+'คะแนนรวม&amp;เกรด'!#REF!</f>
        <v>#REF!</v>
      </c>
      <c r="I39" s="32">
        <f>+คะแนนโครงงาน!Q41</f>
        <v>0</v>
      </c>
    </row>
    <row r="40" spans="1:9" ht="21">
      <c r="A40" s="111">
        <v>31</v>
      </c>
      <c r="B40" s="110"/>
      <c r="C40" s="110"/>
      <c r="D40" s="108"/>
      <c r="E40" s="55" t="e">
        <f>+การเข้าชั้นเรียน!X40+'คะแนนรวม&amp;เกรด'!#REF!+'คะแนนรวม&amp;เกรด'!#REF!</f>
        <v>#REF!</v>
      </c>
      <c r="F40" s="55">
        <f>+'คะแนนรวม&amp;เกรด'!K42</f>
        <v>0</v>
      </c>
      <c r="G40" s="32">
        <f>+บันทึกการพัฒนาการเรียนรู้!L42+คะแนนใบงาน!Q44</f>
        <v>0</v>
      </c>
      <c r="H40" s="32" t="e">
        <f>+คะแนนโครงงาน!P42+'คะแนนรวม&amp;เกรด'!#REF!</f>
        <v>#REF!</v>
      </c>
      <c r="I40" s="32">
        <f>+คะแนนโครงงาน!Q42</f>
        <v>0</v>
      </c>
    </row>
    <row r="41" spans="1:9" ht="21">
      <c r="A41" s="111">
        <v>32</v>
      </c>
      <c r="B41" s="107"/>
      <c r="C41" s="107"/>
      <c r="D41" s="108"/>
      <c r="E41" s="55" t="e">
        <f>+การเข้าชั้นเรียน!X41+'คะแนนรวม&amp;เกรด'!#REF!+'คะแนนรวม&amp;เกรด'!#REF!</f>
        <v>#REF!</v>
      </c>
      <c r="F41" s="55">
        <f>+'คะแนนรวม&amp;เกรด'!K43</f>
        <v>0</v>
      </c>
      <c r="G41" s="32">
        <f>+บันทึกการพัฒนาการเรียนรู้!L43+คะแนนใบงาน!Q45</f>
        <v>0</v>
      </c>
      <c r="H41" s="32" t="e">
        <f>+คะแนนโครงงาน!P43+'คะแนนรวม&amp;เกรด'!#REF!</f>
        <v>#REF!</v>
      </c>
      <c r="I41" s="32">
        <f>+คะแนนโครงงาน!Q43</f>
        <v>0</v>
      </c>
    </row>
    <row r="42" spans="1:9" ht="21">
      <c r="A42" s="111">
        <v>33</v>
      </c>
      <c r="B42" s="107"/>
      <c r="C42" s="107"/>
      <c r="D42" s="108"/>
      <c r="E42" s="55" t="e">
        <f>+การเข้าชั้นเรียน!X42+'คะแนนรวม&amp;เกรด'!#REF!+'คะแนนรวม&amp;เกรด'!#REF!</f>
        <v>#REF!</v>
      </c>
      <c r="F42" s="55">
        <f>+'คะแนนรวม&amp;เกรด'!K44</f>
        <v>0</v>
      </c>
      <c r="G42" s="32">
        <f>+บันทึกการพัฒนาการเรียนรู้!L44+คะแนนใบงาน!Q46</f>
        <v>0</v>
      </c>
      <c r="H42" s="32" t="e">
        <f>+คะแนนโครงงาน!P44+'คะแนนรวม&amp;เกรด'!#REF!</f>
        <v>#REF!</v>
      </c>
      <c r="I42" s="32">
        <f>+คะแนนโครงงาน!Q44</f>
        <v>0</v>
      </c>
    </row>
    <row r="43" spans="1:9" ht="21">
      <c r="A43" s="111">
        <v>34</v>
      </c>
      <c r="B43" s="107"/>
      <c r="C43" s="107"/>
      <c r="D43" s="108"/>
      <c r="E43" s="55" t="e">
        <f>+การเข้าชั้นเรียน!X43+'คะแนนรวม&amp;เกรด'!#REF!+'คะแนนรวม&amp;เกรด'!#REF!</f>
        <v>#REF!</v>
      </c>
      <c r="F43" s="55">
        <f>+'คะแนนรวม&amp;เกรด'!K45</f>
        <v>0</v>
      </c>
      <c r="G43" s="32">
        <f>+บันทึกการพัฒนาการเรียนรู้!L45+คะแนนใบงาน!Q47</f>
        <v>0</v>
      </c>
      <c r="H43" s="32" t="e">
        <f>+คะแนนโครงงาน!P45+'คะแนนรวม&amp;เกรด'!#REF!</f>
        <v>#REF!</v>
      </c>
      <c r="I43" s="32">
        <f>+คะแนนโครงงาน!Q45</f>
        <v>0</v>
      </c>
    </row>
    <row r="44" spans="1:9" ht="21">
      <c r="A44" s="111">
        <v>35</v>
      </c>
      <c r="B44" s="107"/>
      <c r="C44" s="107"/>
      <c r="D44" s="108"/>
      <c r="E44" s="55" t="e">
        <f>+การเข้าชั้นเรียน!X44+'คะแนนรวม&amp;เกรด'!#REF!+'คะแนนรวม&amp;เกรด'!#REF!</f>
        <v>#REF!</v>
      </c>
      <c r="F44" s="55">
        <f>+'คะแนนรวม&amp;เกรด'!K46</f>
        <v>0</v>
      </c>
      <c r="G44" s="32">
        <f>+บันทึกการพัฒนาการเรียนรู้!L46+คะแนนใบงาน!Q48</f>
        <v>0</v>
      </c>
      <c r="H44" s="32" t="e">
        <f>+คะแนนโครงงาน!P46+'คะแนนรวม&amp;เกรด'!#REF!</f>
        <v>#REF!</v>
      </c>
      <c r="I44" s="32">
        <f>+คะแนนโครงงาน!Q46</f>
        <v>0</v>
      </c>
    </row>
    <row r="45" spans="1:9" ht="21">
      <c r="A45" s="111">
        <v>36</v>
      </c>
      <c r="B45" s="107"/>
      <c r="C45" s="107"/>
      <c r="D45" s="108"/>
      <c r="E45" s="55" t="e">
        <f>+การเข้าชั้นเรียน!X45+'คะแนนรวม&amp;เกรด'!#REF!+'คะแนนรวม&amp;เกรด'!#REF!</f>
        <v>#REF!</v>
      </c>
      <c r="F45" s="55">
        <f>+'คะแนนรวม&amp;เกรด'!K47</f>
        <v>0</v>
      </c>
      <c r="G45" s="32">
        <f>+บันทึกการพัฒนาการเรียนรู้!L47+คะแนนใบงาน!Q49</f>
        <v>0</v>
      </c>
      <c r="H45" s="32" t="e">
        <f>+คะแนนโครงงาน!P47+'คะแนนรวม&amp;เกรด'!#REF!</f>
        <v>#REF!</v>
      </c>
      <c r="I45" s="32">
        <f>+คะแนนโครงงาน!Q47</f>
        <v>0</v>
      </c>
    </row>
    <row r="46" spans="1:9" ht="21">
      <c r="A46" s="111">
        <v>37</v>
      </c>
      <c r="B46" s="107"/>
      <c r="C46" s="107"/>
      <c r="D46" s="108"/>
      <c r="E46" s="55" t="e">
        <f>+การเข้าชั้นเรียน!X46+'คะแนนรวม&amp;เกรด'!#REF!+'คะแนนรวม&amp;เกรด'!#REF!</f>
        <v>#REF!</v>
      </c>
      <c r="F46" s="55">
        <f>+'คะแนนรวม&amp;เกรด'!K48</f>
        <v>0</v>
      </c>
      <c r="G46" s="32">
        <f>+บันทึกการพัฒนาการเรียนรู้!L48+คะแนนใบงาน!Q50</f>
        <v>0</v>
      </c>
      <c r="H46" s="32" t="e">
        <f>+คะแนนโครงงาน!P48+'คะแนนรวม&amp;เกรด'!#REF!</f>
        <v>#REF!</v>
      </c>
      <c r="I46" s="32">
        <f>+คะแนนโครงงาน!Q48</f>
        <v>0</v>
      </c>
    </row>
    <row r="47" spans="1:9" ht="21">
      <c r="A47" s="111">
        <v>38</v>
      </c>
      <c r="B47" s="107"/>
      <c r="C47" s="107"/>
      <c r="D47" s="108"/>
      <c r="E47" s="55" t="e">
        <f>+การเข้าชั้นเรียน!X47+'คะแนนรวม&amp;เกรด'!#REF!+'คะแนนรวม&amp;เกรด'!#REF!</f>
        <v>#REF!</v>
      </c>
      <c r="F47" s="55">
        <f>+'คะแนนรวม&amp;เกรด'!K49</f>
        <v>0</v>
      </c>
      <c r="G47" s="32">
        <f>+บันทึกการพัฒนาการเรียนรู้!L49+คะแนนใบงาน!Q51</f>
        <v>0</v>
      </c>
      <c r="H47" s="32" t="e">
        <f>+คะแนนโครงงาน!P49+'คะแนนรวม&amp;เกรด'!#REF!</f>
        <v>#REF!</v>
      </c>
      <c r="I47" s="32">
        <f>+คะแนนโครงงาน!Q49</f>
        <v>0</v>
      </c>
    </row>
    <row r="48" spans="1:9" ht="21">
      <c r="A48" s="111">
        <v>39</v>
      </c>
      <c r="B48" s="107"/>
      <c r="C48" s="107"/>
      <c r="D48" s="108"/>
      <c r="E48" s="55" t="e">
        <f>+การเข้าชั้นเรียน!X48+'คะแนนรวม&amp;เกรด'!#REF!+'คะแนนรวม&amp;เกรด'!#REF!</f>
        <v>#REF!</v>
      </c>
      <c r="F48" s="55">
        <f>+'คะแนนรวม&amp;เกรด'!K50</f>
        <v>0</v>
      </c>
      <c r="G48" s="32">
        <f>+บันทึกการพัฒนาการเรียนรู้!L50+คะแนนใบงาน!Q52</f>
        <v>0</v>
      </c>
      <c r="H48" s="32" t="e">
        <f>+คะแนนโครงงาน!P50+'คะแนนรวม&amp;เกรด'!#REF!</f>
        <v>#REF!</v>
      </c>
      <c r="I48" s="32">
        <f>+คะแนนโครงงาน!Q50</f>
        <v>0</v>
      </c>
    </row>
    <row r="49" spans="1:9" ht="21">
      <c r="A49" s="111">
        <v>40</v>
      </c>
      <c r="B49" s="107"/>
      <c r="C49" s="107"/>
      <c r="D49" s="108"/>
      <c r="E49" s="55" t="e">
        <f>+การเข้าชั้นเรียน!X49+'คะแนนรวม&amp;เกรด'!#REF!+'คะแนนรวม&amp;เกรด'!#REF!</f>
        <v>#REF!</v>
      </c>
      <c r="F49" s="55">
        <f>+'คะแนนรวม&amp;เกรด'!K51</f>
        <v>0</v>
      </c>
      <c r="G49" s="32">
        <f>+บันทึกการพัฒนาการเรียนรู้!L51+คะแนนใบงาน!Q53</f>
        <v>0</v>
      </c>
      <c r="H49" s="32" t="e">
        <f>+คะแนนโครงงาน!P51+'คะแนนรวม&amp;เกรด'!#REF!</f>
        <v>#REF!</v>
      </c>
      <c r="I49" s="32">
        <f>+คะแนนโครงงาน!Q51</f>
        <v>0</v>
      </c>
    </row>
    <row r="50" spans="1:9" ht="21">
      <c r="A50" s="111">
        <v>41</v>
      </c>
      <c r="B50" s="107"/>
      <c r="C50" s="107"/>
      <c r="D50" s="108"/>
      <c r="E50" s="55" t="e">
        <f>+การเข้าชั้นเรียน!X50+'คะแนนรวม&amp;เกรด'!#REF!+'คะแนนรวม&amp;เกรด'!#REF!</f>
        <v>#REF!</v>
      </c>
      <c r="F50" s="55">
        <f>+'คะแนนรวม&amp;เกรด'!K52</f>
        <v>0</v>
      </c>
      <c r="G50" s="32">
        <f>+บันทึกการพัฒนาการเรียนรู้!L52+คะแนนใบงาน!Q54</f>
        <v>0</v>
      </c>
      <c r="H50" s="32" t="e">
        <f>+คะแนนโครงงาน!P52+'คะแนนรวม&amp;เกรด'!#REF!</f>
        <v>#REF!</v>
      </c>
      <c r="I50" s="32">
        <f>+คะแนนโครงงาน!Q52</f>
        <v>0</v>
      </c>
    </row>
    <row r="51" spans="1:9" ht="21">
      <c r="A51" s="111">
        <v>42</v>
      </c>
      <c r="B51" s="107"/>
      <c r="C51" s="107"/>
      <c r="D51" s="108"/>
      <c r="E51" s="55" t="e">
        <f>+การเข้าชั้นเรียน!X51+'คะแนนรวม&amp;เกรด'!#REF!+'คะแนนรวม&amp;เกรด'!#REF!</f>
        <v>#REF!</v>
      </c>
      <c r="F51" s="55">
        <f>+'คะแนนรวม&amp;เกรด'!K53</f>
        <v>0</v>
      </c>
      <c r="G51" s="32">
        <f>+บันทึกการพัฒนาการเรียนรู้!L53+คะแนนใบงาน!Q55</f>
        <v>0</v>
      </c>
      <c r="H51" s="32" t="e">
        <f>+คะแนนโครงงาน!P53+'คะแนนรวม&amp;เกรด'!#REF!</f>
        <v>#REF!</v>
      </c>
      <c r="I51" s="32">
        <f>+คะแนนโครงงาน!Q53</f>
        <v>0</v>
      </c>
    </row>
    <row r="52" spans="1:9" ht="21">
      <c r="A52" s="111">
        <v>43</v>
      </c>
      <c r="B52" s="107"/>
      <c r="C52" s="107"/>
      <c r="D52" s="108"/>
      <c r="E52" s="55" t="e">
        <f>+การเข้าชั้นเรียน!X52+'คะแนนรวม&amp;เกรด'!#REF!+'คะแนนรวม&amp;เกรด'!#REF!</f>
        <v>#REF!</v>
      </c>
      <c r="F52" s="55">
        <f>+'คะแนนรวม&amp;เกรด'!K54</f>
        <v>0</v>
      </c>
      <c r="G52" s="32">
        <f>+บันทึกการพัฒนาการเรียนรู้!L54+คะแนนใบงาน!Q56</f>
        <v>0</v>
      </c>
      <c r="H52" s="32" t="e">
        <f>+คะแนนโครงงาน!P54+'คะแนนรวม&amp;เกรด'!#REF!</f>
        <v>#REF!</v>
      </c>
      <c r="I52" s="32">
        <f>+คะแนนโครงงาน!Q54</f>
        <v>0</v>
      </c>
    </row>
    <row r="53" spans="1:9" ht="21">
      <c r="A53" s="111">
        <v>44</v>
      </c>
      <c r="B53" s="107"/>
      <c r="C53" s="107"/>
      <c r="D53" s="108"/>
      <c r="E53" s="55" t="e">
        <f>+การเข้าชั้นเรียน!X53+'คะแนนรวม&amp;เกรด'!#REF!+'คะแนนรวม&amp;เกรด'!#REF!</f>
        <v>#REF!</v>
      </c>
      <c r="F53" s="55">
        <f>+'คะแนนรวม&amp;เกรด'!K55</f>
        <v>0</v>
      </c>
      <c r="G53" s="32">
        <f>+บันทึกการพัฒนาการเรียนรู้!L55+คะแนนใบงาน!Q57</f>
        <v>0</v>
      </c>
      <c r="H53" s="32" t="e">
        <f>+คะแนนโครงงาน!P55+'คะแนนรวม&amp;เกรด'!#REF!</f>
        <v>#REF!</v>
      </c>
      <c r="I53" s="32">
        <f>+คะแนนโครงงาน!Q55</f>
        <v>0</v>
      </c>
    </row>
    <row r="54" spans="1:9" ht="21">
      <c r="A54" s="111">
        <v>45</v>
      </c>
      <c r="B54" s="107"/>
      <c r="C54" s="107"/>
      <c r="D54" s="108"/>
      <c r="E54" s="55" t="e">
        <f>+การเข้าชั้นเรียน!X54+'คะแนนรวม&amp;เกรด'!#REF!+'คะแนนรวม&amp;เกรด'!#REF!</f>
        <v>#REF!</v>
      </c>
      <c r="F54" s="55">
        <f>+'คะแนนรวม&amp;เกรด'!K56</f>
        <v>0</v>
      </c>
      <c r="G54" s="32">
        <f>+บันทึกการพัฒนาการเรียนรู้!L56+คะแนนใบงาน!Q58</f>
        <v>0</v>
      </c>
      <c r="H54" s="32" t="e">
        <f>+คะแนนโครงงาน!P56+'คะแนนรวม&amp;เกรด'!#REF!</f>
        <v>#REF!</v>
      </c>
      <c r="I54" s="32">
        <f>+คะแนนโครงงาน!Q56</f>
        <v>0</v>
      </c>
    </row>
    <row r="55" spans="1:9" ht="21">
      <c r="A55" s="111">
        <v>46</v>
      </c>
      <c r="B55" s="107"/>
      <c r="C55" s="107"/>
      <c r="D55" s="108"/>
      <c r="E55" s="55" t="e">
        <f>+การเข้าชั้นเรียน!X55+'คะแนนรวม&amp;เกรด'!#REF!+'คะแนนรวม&amp;เกรด'!#REF!</f>
        <v>#REF!</v>
      </c>
      <c r="F55" s="55">
        <f>+'คะแนนรวม&amp;เกรด'!K57</f>
        <v>0</v>
      </c>
      <c r="G55" s="32">
        <f>+บันทึกการพัฒนาการเรียนรู้!L57+คะแนนใบงาน!Q59</f>
        <v>0</v>
      </c>
      <c r="H55" s="32" t="e">
        <f>+คะแนนโครงงาน!P57+'คะแนนรวม&amp;เกรด'!#REF!</f>
        <v>#REF!</v>
      </c>
      <c r="I55" s="32">
        <f>+คะแนนโครงงาน!Q57</f>
        <v>0</v>
      </c>
    </row>
    <row r="56" spans="1:9" ht="21">
      <c r="A56" s="111">
        <v>47</v>
      </c>
      <c r="B56" s="107"/>
      <c r="C56" s="107"/>
      <c r="D56" s="108"/>
      <c r="E56" s="55" t="e">
        <f>+การเข้าชั้นเรียน!X56+'คะแนนรวม&amp;เกรด'!#REF!+'คะแนนรวม&amp;เกรด'!#REF!</f>
        <v>#REF!</v>
      </c>
      <c r="F56" s="55">
        <f>+'คะแนนรวม&amp;เกรด'!K58</f>
        <v>0</v>
      </c>
      <c r="G56" s="32">
        <f>+บันทึกการพัฒนาการเรียนรู้!L58+คะแนนใบงาน!Q60</f>
        <v>0</v>
      </c>
      <c r="H56" s="32" t="e">
        <f>+คะแนนโครงงาน!P58+'คะแนนรวม&amp;เกรด'!#REF!</f>
        <v>#REF!</v>
      </c>
      <c r="I56" s="32">
        <f>+คะแนนโครงงาน!Q58</f>
        <v>0</v>
      </c>
    </row>
    <row r="57" spans="1:9" ht="21">
      <c r="A57" s="111">
        <v>48</v>
      </c>
      <c r="B57" s="107"/>
      <c r="C57" s="107"/>
      <c r="D57" s="108"/>
      <c r="E57" s="55" t="e">
        <f>+การเข้าชั้นเรียน!X57+'คะแนนรวม&amp;เกรด'!#REF!+'คะแนนรวม&amp;เกรด'!#REF!</f>
        <v>#REF!</v>
      </c>
      <c r="F57" s="55">
        <f>+'คะแนนรวม&amp;เกรด'!K59</f>
        <v>0</v>
      </c>
      <c r="G57" s="32">
        <f>+บันทึกการพัฒนาการเรียนรู้!L59+คะแนนใบงาน!Q61</f>
        <v>0</v>
      </c>
      <c r="H57" s="32" t="e">
        <f>+คะแนนโครงงาน!P59+'คะแนนรวม&amp;เกรด'!#REF!</f>
        <v>#REF!</v>
      </c>
      <c r="I57" s="32">
        <f>+คะแนนโครงงาน!Q59</f>
        <v>0</v>
      </c>
    </row>
    <row r="58" spans="1:9" ht="21">
      <c r="A58" s="111">
        <v>49</v>
      </c>
      <c r="B58" s="107"/>
      <c r="C58" s="107"/>
      <c r="D58" s="108"/>
      <c r="E58" s="55" t="e">
        <f>+การเข้าชั้นเรียน!X58+'คะแนนรวม&amp;เกรด'!#REF!+'คะแนนรวม&amp;เกรด'!#REF!</f>
        <v>#REF!</v>
      </c>
      <c r="F58" s="55">
        <f>+'คะแนนรวม&amp;เกรด'!K60</f>
        <v>0</v>
      </c>
      <c r="G58" s="32">
        <f>+บันทึกการพัฒนาการเรียนรู้!L60+คะแนนใบงาน!Q62</f>
        <v>0</v>
      </c>
      <c r="H58" s="32" t="e">
        <f>+คะแนนโครงงาน!P60+'คะแนนรวม&amp;เกรด'!#REF!</f>
        <v>#REF!</v>
      </c>
      <c r="I58" s="32">
        <f>+คะแนนโครงงาน!Q60</f>
        <v>0</v>
      </c>
    </row>
    <row r="59" spans="1:9" ht="21">
      <c r="A59" s="111">
        <v>50</v>
      </c>
      <c r="B59" s="107"/>
      <c r="C59" s="107"/>
      <c r="D59" s="108"/>
      <c r="E59" s="55" t="e">
        <f>+การเข้าชั้นเรียน!X59+'คะแนนรวม&amp;เกรด'!#REF!+'คะแนนรวม&amp;เกรด'!#REF!</f>
        <v>#REF!</v>
      </c>
      <c r="F59" s="55">
        <f>+'คะแนนรวม&amp;เกรด'!K61</f>
        <v>0</v>
      </c>
      <c r="G59" s="32">
        <f>+บันทึกการพัฒนาการเรียนรู้!L61+คะแนนใบงาน!Q63</f>
        <v>0</v>
      </c>
      <c r="H59" s="32" t="e">
        <f>+คะแนนโครงงาน!P61+'คะแนนรวม&amp;เกรด'!#REF!</f>
        <v>#REF!</v>
      </c>
      <c r="I59" s="32">
        <f>+คะแนนโครงงาน!Q61</f>
        <v>0</v>
      </c>
    </row>
    <row r="60" spans="1:9" ht="21">
      <c r="A60" s="111">
        <v>51</v>
      </c>
      <c r="B60" s="107"/>
      <c r="C60" s="107"/>
      <c r="D60" s="108"/>
      <c r="E60" s="55" t="e">
        <f>+การเข้าชั้นเรียน!X60+'คะแนนรวม&amp;เกรด'!#REF!+'คะแนนรวม&amp;เกรด'!#REF!</f>
        <v>#REF!</v>
      </c>
      <c r="F60" s="55">
        <f>+'คะแนนรวม&amp;เกรด'!K62</f>
        <v>0</v>
      </c>
      <c r="G60" s="32">
        <f>+บันทึกการพัฒนาการเรียนรู้!L62+คะแนนใบงาน!Q64</f>
        <v>0</v>
      </c>
      <c r="H60" s="32" t="e">
        <f>+คะแนนโครงงาน!P62+'คะแนนรวม&amp;เกรด'!#REF!</f>
        <v>#REF!</v>
      </c>
      <c r="I60" s="32">
        <f>+คะแนนโครงงาน!Q62</f>
        <v>0</v>
      </c>
    </row>
    <row r="61" spans="1:9" ht="21">
      <c r="A61" s="111">
        <v>52</v>
      </c>
      <c r="B61" s="107"/>
      <c r="C61" s="107"/>
      <c r="D61" s="108"/>
      <c r="E61" s="55" t="e">
        <f>+การเข้าชั้นเรียน!X61+'คะแนนรวม&amp;เกรด'!#REF!+'คะแนนรวม&amp;เกรด'!#REF!</f>
        <v>#REF!</v>
      </c>
      <c r="F61" s="55">
        <f>+'คะแนนรวม&amp;เกรด'!K63</f>
        <v>0</v>
      </c>
      <c r="G61" s="32">
        <f>+บันทึกการพัฒนาการเรียนรู้!L63+คะแนนใบงาน!Q65</f>
        <v>0</v>
      </c>
      <c r="H61" s="32" t="e">
        <f>+คะแนนโครงงาน!P63+'คะแนนรวม&amp;เกรด'!#REF!</f>
        <v>#REF!</v>
      </c>
      <c r="I61" s="32">
        <f>+คะแนนโครงงาน!Q63</f>
        <v>0</v>
      </c>
    </row>
    <row r="62" spans="1:9" ht="21">
      <c r="A62" s="111">
        <v>53</v>
      </c>
      <c r="B62" s="107"/>
      <c r="C62" s="107"/>
      <c r="D62" s="108"/>
      <c r="E62" s="55" t="e">
        <f>+การเข้าชั้นเรียน!X62+'คะแนนรวม&amp;เกรด'!#REF!+'คะแนนรวม&amp;เกรด'!#REF!</f>
        <v>#REF!</v>
      </c>
      <c r="F62" s="55">
        <f>+'คะแนนรวม&amp;เกรด'!K64</f>
        <v>0</v>
      </c>
      <c r="G62" s="32">
        <f>+บันทึกการพัฒนาการเรียนรู้!L64+คะแนนใบงาน!Q66</f>
        <v>0</v>
      </c>
      <c r="H62" s="32" t="e">
        <f>+คะแนนโครงงาน!P64+'คะแนนรวม&amp;เกรด'!#REF!</f>
        <v>#REF!</v>
      </c>
      <c r="I62" s="32">
        <f>+คะแนนโครงงาน!Q64</f>
        <v>0</v>
      </c>
    </row>
    <row r="63" spans="1:9" ht="21">
      <c r="A63" s="111">
        <v>54</v>
      </c>
      <c r="B63" s="107"/>
      <c r="C63" s="107"/>
      <c r="D63" s="108"/>
      <c r="E63" s="55" t="e">
        <f>+การเข้าชั้นเรียน!X63+'คะแนนรวม&amp;เกรด'!#REF!+'คะแนนรวม&amp;เกรด'!#REF!</f>
        <v>#REF!</v>
      </c>
      <c r="F63" s="55">
        <f>+'คะแนนรวม&amp;เกรด'!K65</f>
        <v>0</v>
      </c>
      <c r="G63" s="32">
        <f>+บันทึกการพัฒนาการเรียนรู้!L65+คะแนนใบงาน!Q67</f>
        <v>0</v>
      </c>
      <c r="H63" s="32" t="e">
        <f>+คะแนนโครงงาน!P65+'คะแนนรวม&amp;เกรด'!#REF!</f>
        <v>#REF!</v>
      </c>
      <c r="I63" s="32">
        <f>+คะแนนโครงงาน!Q65</f>
        <v>0</v>
      </c>
    </row>
    <row r="64" spans="1:9" ht="21">
      <c r="A64" s="111">
        <v>55</v>
      </c>
      <c r="B64" s="107"/>
      <c r="C64" s="107"/>
      <c r="D64" s="108"/>
      <c r="E64" s="55" t="e">
        <f>+การเข้าชั้นเรียน!X64+'คะแนนรวม&amp;เกรด'!#REF!+'คะแนนรวม&amp;เกรด'!#REF!</f>
        <v>#REF!</v>
      </c>
      <c r="F64" s="55">
        <f>+'คะแนนรวม&amp;เกรด'!K66</f>
        <v>0</v>
      </c>
      <c r="G64" s="32">
        <f>+บันทึกการพัฒนาการเรียนรู้!L66+คะแนนใบงาน!Q68</f>
        <v>0</v>
      </c>
      <c r="H64" s="32" t="e">
        <f>+คะแนนโครงงาน!P66+'คะแนนรวม&amp;เกรด'!#REF!</f>
        <v>#REF!</v>
      </c>
      <c r="I64" s="32">
        <f>+คะแนนโครงงาน!Q66</f>
        <v>0</v>
      </c>
    </row>
    <row r="65" spans="1:9" ht="21">
      <c r="A65" s="111">
        <v>56</v>
      </c>
      <c r="B65" s="107"/>
      <c r="C65" s="107"/>
      <c r="D65" s="108"/>
      <c r="E65" s="55" t="e">
        <f>+การเข้าชั้นเรียน!X65+'คะแนนรวม&amp;เกรด'!#REF!+'คะแนนรวม&amp;เกรด'!#REF!</f>
        <v>#REF!</v>
      </c>
      <c r="F65" s="55">
        <f>+'คะแนนรวม&amp;เกรด'!K67</f>
        <v>0</v>
      </c>
      <c r="G65" s="32">
        <f>+บันทึกการพัฒนาการเรียนรู้!L67+คะแนนใบงาน!Q69</f>
        <v>0</v>
      </c>
      <c r="H65" s="32" t="e">
        <f>+คะแนนโครงงาน!P67+'คะแนนรวม&amp;เกรด'!#REF!</f>
        <v>#REF!</v>
      </c>
      <c r="I65" s="32">
        <f>+คะแนนโครงงาน!Q67</f>
        <v>0</v>
      </c>
    </row>
    <row r="66" spans="1:9" ht="21">
      <c r="A66" s="111">
        <v>57</v>
      </c>
      <c r="B66" s="107"/>
      <c r="C66" s="107"/>
      <c r="D66" s="108"/>
      <c r="E66" s="55" t="e">
        <f>+การเข้าชั้นเรียน!X66+'คะแนนรวม&amp;เกรด'!#REF!+'คะแนนรวม&amp;เกรด'!#REF!</f>
        <v>#REF!</v>
      </c>
      <c r="F66" s="55">
        <f>+'คะแนนรวม&amp;เกรด'!K68</f>
        <v>0</v>
      </c>
      <c r="G66" s="32">
        <f>+บันทึกการพัฒนาการเรียนรู้!L68+คะแนนใบงาน!Q70</f>
        <v>0</v>
      </c>
      <c r="H66" s="32" t="e">
        <f>+คะแนนโครงงาน!P68+'คะแนนรวม&amp;เกรด'!#REF!</f>
        <v>#REF!</v>
      </c>
      <c r="I66" s="32">
        <f>+คะแนนโครงงาน!Q68</f>
        <v>0</v>
      </c>
    </row>
    <row r="67" spans="1:9" ht="21">
      <c r="A67" s="111">
        <v>58</v>
      </c>
      <c r="B67" s="107"/>
      <c r="C67" s="107"/>
      <c r="D67" s="108"/>
      <c r="E67" s="55" t="e">
        <f>+การเข้าชั้นเรียน!X67+'คะแนนรวม&amp;เกรด'!#REF!+'คะแนนรวม&amp;เกรด'!#REF!</f>
        <v>#REF!</v>
      </c>
      <c r="F67" s="55">
        <f>+'คะแนนรวม&amp;เกรด'!K69</f>
        <v>0</v>
      </c>
      <c r="G67" s="32">
        <f>+บันทึกการพัฒนาการเรียนรู้!L69+คะแนนใบงาน!Q71</f>
        <v>0</v>
      </c>
      <c r="H67" s="32" t="e">
        <f>+คะแนนโครงงาน!P69+'คะแนนรวม&amp;เกรด'!#REF!</f>
        <v>#REF!</v>
      </c>
      <c r="I67" s="32">
        <f>+คะแนนโครงงาน!Q69</f>
        <v>0</v>
      </c>
    </row>
    <row r="68" spans="1:9" ht="21">
      <c r="A68" s="111">
        <v>59</v>
      </c>
      <c r="B68" s="107"/>
      <c r="C68" s="107"/>
      <c r="D68" s="108"/>
      <c r="E68" s="55" t="e">
        <f>+การเข้าชั้นเรียน!X68+'คะแนนรวม&amp;เกรด'!#REF!+'คะแนนรวม&amp;เกรด'!#REF!</f>
        <v>#REF!</v>
      </c>
      <c r="F68" s="55">
        <f>+'คะแนนรวม&amp;เกรด'!K70</f>
        <v>0</v>
      </c>
      <c r="G68" s="32">
        <f>+บันทึกการพัฒนาการเรียนรู้!L70+คะแนนใบงาน!Q72</f>
        <v>0</v>
      </c>
      <c r="H68" s="32" t="e">
        <f>+คะแนนโครงงาน!P70+'คะแนนรวม&amp;เกรด'!#REF!</f>
        <v>#REF!</v>
      </c>
      <c r="I68" s="32">
        <f>+คะแนนโครงงาน!Q70</f>
        <v>0</v>
      </c>
    </row>
    <row r="69" spans="1:9" ht="21">
      <c r="A69" s="111">
        <v>60</v>
      </c>
      <c r="B69" s="107"/>
      <c r="C69" s="107"/>
      <c r="D69" s="108"/>
      <c r="E69" s="55" t="e">
        <f>+การเข้าชั้นเรียน!X69+'คะแนนรวม&amp;เกรด'!#REF!+'คะแนนรวม&amp;เกรด'!#REF!</f>
        <v>#REF!</v>
      </c>
      <c r="F69" s="55">
        <f>+'คะแนนรวม&amp;เกรด'!K71</f>
        <v>0</v>
      </c>
      <c r="G69" s="32">
        <f>+บันทึกการพัฒนาการเรียนรู้!L71+คะแนนใบงาน!Q73</f>
        <v>0</v>
      </c>
      <c r="H69" s="32" t="e">
        <f>+คะแนนโครงงาน!P71+'คะแนนรวม&amp;เกรด'!#REF!</f>
        <v>#REF!</v>
      </c>
      <c r="I69" s="32">
        <f>+คะแนนโครงงาน!Q71</f>
        <v>0</v>
      </c>
    </row>
    <row r="70" spans="1:9" ht="21">
      <c r="A70" s="111">
        <v>61</v>
      </c>
      <c r="B70" s="107"/>
      <c r="C70" s="107"/>
      <c r="D70" s="108"/>
      <c r="E70" s="55" t="e">
        <f>+การเข้าชั้นเรียน!X70+'คะแนนรวม&amp;เกรด'!#REF!+'คะแนนรวม&amp;เกรด'!#REF!</f>
        <v>#REF!</v>
      </c>
      <c r="F70" s="55">
        <f>+'คะแนนรวม&amp;เกรด'!K72</f>
        <v>0</v>
      </c>
      <c r="G70" s="32">
        <f>+บันทึกการพัฒนาการเรียนรู้!L72+คะแนนใบงาน!Q74</f>
        <v>0</v>
      </c>
      <c r="H70" s="32" t="e">
        <f>+คะแนนโครงงาน!P72+'คะแนนรวม&amp;เกรด'!#REF!</f>
        <v>#REF!</v>
      </c>
      <c r="I70" s="32">
        <f>+คะแนนโครงงาน!Q72</f>
        <v>0</v>
      </c>
    </row>
    <row r="71" spans="1:9" ht="21">
      <c r="A71" s="111">
        <v>62</v>
      </c>
      <c r="B71" s="107"/>
      <c r="C71" s="107"/>
      <c r="D71" s="108"/>
      <c r="E71" s="55" t="e">
        <f>+การเข้าชั้นเรียน!X71+'คะแนนรวม&amp;เกรด'!#REF!+'คะแนนรวม&amp;เกรด'!#REF!</f>
        <v>#REF!</v>
      </c>
      <c r="F71" s="55">
        <f>+'คะแนนรวม&amp;เกรด'!K73</f>
        <v>0</v>
      </c>
      <c r="G71" s="32">
        <f>+บันทึกการพัฒนาการเรียนรู้!L73+คะแนนใบงาน!Q75</f>
        <v>0</v>
      </c>
      <c r="H71" s="32" t="e">
        <f>+คะแนนโครงงาน!P73+'คะแนนรวม&amp;เกรด'!#REF!</f>
        <v>#REF!</v>
      </c>
      <c r="I71" s="32">
        <f>+คะแนนโครงงาน!Q73</f>
        <v>0</v>
      </c>
    </row>
    <row r="72" spans="1:9" ht="21">
      <c r="A72" s="111">
        <v>63</v>
      </c>
      <c r="B72" s="107"/>
      <c r="C72" s="107"/>
      <c r="D72" s="108"/>
      <c r="E72" s="55" t="e">
        <f>+การเข้าชั้นเรียน!X72+'คะแนนรวม&amp;เกรด'!#REF!+'คะแนนรวม&amp;เกรด'!#REF!</f>
        <v>#REF!</v>
      </c>
      <c r="F72" s="55">
        <f>+'คะแนนรวม&amp;เกรด'!K74</f>
        <v>0</v>
      </c>
      <c r="G72" s="32">
        <f>+บันทึกการพัฒนาการเรียนรู้!L74+คะแนนใบงาน!Q76</f>
        <v>0</v>
      </c>
      <c r="H72" s="32" t="e">
        <f>+คะแนนโครงงาน!P74+'คะแนนรวม&amp;เกรด'!#REF!</f>
        <v>#REF!</v>
      </c>
      <c r="I72" s="32">
        <f>+คะแนนโครงงาน!Q74</f>
        <v>0</v>
      </c>
    </row>
    <row r="73" spans="1:9" ht="21">
      <c r="A73" s="111">
        <v>64</v>
      </c>
      <c r="B73" s="107"/>
      <c r="C73" s="107"/>
      <c r="D73" s="108"/>
      <c r="E73" s="55" t="e">
        <f>+การเข้าชั้นเรียน!X73+'คะแนนรวม&amp;เกรด'!#REF!+'คะแนนรวม&amp;เกรด'!#REF!</f>
        <v>#REF!</v>
      </c>
      <c r="F73" s="55">
        <f>+'คะแนนรวม&amp;เกรด'!K75</f>
        <v>0</v>
      </c>
      <c r="G73" s="32">
        <f>+บันทึกการพัฒนาการเรียนรู้!L75+คะแนนใบงาน!Q77</f>
        <v>0</v>
      </c>
      <c r="H73" s="32" t="e">
        <f>+คะแนนโครงงาน!P75+'คะแนนรวม&amp;เกรด'!#REF!</f>
        <v>#REF!</v>
      </c>
      <c r="I73" s="32">
        <f>+คะแนนโครงงาน!Q75</f>
        <v>0</v>
      </c>
    </row>
    <row r="74" spans="1:9" ht="21">
      <c r="A74" s="111">
        <v>65</v>
      </c>
      <c r="B74" s="107"/>
      <c r="C74" s="107"/>
      <c r="D74" s="108"/>
      <c r="E74" s="55" t="e">
        <f>+การเข้าชั้นเรียน!X74+'คะแนนรวม&amp;เกรด'!#REF!+'คะแนนรวม&amp;เกรด'!#REF!</f>
        <v>#REF!</v>
      </c>
      <c r="F74" s="55">
        <f>+'คะแนนรวม&amp;เกรด'!K76</f>
        <v>0</v>
      </c>
      <c r="G74" s="32">
        <f>+บันทึกการพัฒนาการเรียนรู้!L76+คะแนนใบงาน!Q78</f>
        <v>0</v>
      </c>
      <c r="H74" s="32" t="e">
        <f>+คะแนนโครงงาน!P76+'คะแนนรวม&amp;เกรด'!#REF!</f>
        <v>#REF!</v>
      </c>
      <c r="I74" s="32">
        <f>+คะแนนโครงงาน!Q76</f>
        <v>0</v>
      </c>
    </row>
    <row r="75" spans="1:9" ht="21">
      <c r="A75" s="111">
        <v>66</v>
      </c>
      <c r="B75" s="107"/>
      <c r="C75" s="107"/>
      <c r="D75" s="108"/>
      <c r="E75" s="55" t="e">
        <f>+การเข้าชั้นเรียน!X75+'คะแนนรวม&amp;เกรด'!#REF!+'คะแนนรวม&amp;เกรด'!#REF!</f>
        <v>#REF!</v>
      </c>
      <c r="F75" s="55">
        <f>+'คะแนนรวม&amp;เกรด'!K77</f>
        <v>0</v>
      </c>
      <c r="G75" s="32">
        <f>+บันทึกการพัฒนาการเรียนรู้!L77+คะแนนใบงาน!Q79</f>
        <v>0</v>
      </c>
      <c r="H75" s="32" t="e">
        <f>+คะแนนโครงงาน!P77+'คะแนนรวม&amp;เกรด'!#REF!</f>
        <v>#REF!</v>
      </c>
      <c r="I75" s="32">
        <f>+คะแนนโครงงาน!Q77</f>
        <v>0</v>
      </c>
    </row>
    <row r="76" spans="1:9" ht="21">
      <c r="A76" s="111">
        <v>67</v>
      </c>
      <c r="B76" s="107"/>
      <c r="C76" s="107"/>
      <c r="D76" s="108"/>
      <c r="E76" s="55" t="e">
        <f>+การเข้าชั้นเรียน!X76+'คะแนนรวม&amp;เกรด'!#REF!+'คะแนนรวม&amp;เกรด'!#REF!</f>
        <v>#REF!</v>
      </c>
      <c r="F76" s="55">
        <f>+'คะแนนรวม&amp;เกรด'!K78</f>
        <v>0</v>
      </c>
      <c r="G76" s="32">
        <f>+บันทึกการพัฒนาการเรียนรู้!L78+คะแนนใบงาน!Q80</f>
        <v>0</v>
      </c>
      <c r="H76" s="32" t="e">
        <f>+คะแนนโครงงาน!P78+'คะแนนรวม&amp;เกรด'!#REF!</f>
        <v>#REF!</v>
      </c>
      <c r="I76" s="32">
        <f>+คะแนนโครงงาน!Q78</f>
        <v>0</v>
      </c>
    </row>
    <row r="77" spans="1:9" ht="21">
      <c r="A77" s="111">
        <v>68</v>
      </c>
      <c r="B77" s="107"/>
      <c r="C77" s="107"/>
      <c r="D77" s="108"/>
      <c r="E77" s="55" t="e">
        <f>+การเข้าชั้นเรียน!X77+'คะแนนรวม&amp;เกรด'!#REF!+'คะแนนรวม&amp;เกรด'!#REF!</f>
        <v>#REF!</v>
      </c>
      <c r="F77" s="55">
        <f>+'คะแนนรวม&amp;เกรด'!K79</f>
        <v>0</v>
      </c>
      <c r="G77" s="32">
        <f>+บันทึกการพัฒนาการเรียนรู้!L79+คะแนนใบงาน!Q81</f>
        <v>0</v>
      </c>
      <c r="H77" s="32" t="e">
        <f>+คะแนนโครงงาน!P79+'คะแนนรวม&amp;เกรด'!#REF!</f>
        <v>#REF!</v>
      </c>
      <c r="I77" s="32">
        <f>+คะแนนโครงงาน!Q79</f>
        <v>0</v>
      </c>
    </row>
    <row r="78" spans="1:9" ht="21">
      <c r="A78" s="111">
        <v>69</v>
      </c>
      <c r="B78" s="107"/>
      <c r="C78" s="107"/>
      <c r="D78" s="108"/>
      <c r="E78" s="55" t="e">
        <f>+การเข้าชั้นเรียน!X78+'คะแนนรวม&amp;เกรด'!#REF!+'คะแนนรวม&amp;เกรด'!#REF!</f>
        <v>#REF!</v>
      </c>
      <c r="F78" s="55">
        <f>+'คะแนนรวม&amp;เกรด'!K80</f>
        <v>0</v>
      </c>
      <c r="G78" s="32">
        <f>+บันทึกการพัฒนาการเรียนรู้!L80+คะแนนใบงาน!Q82</f>
        <v>0</v>
      </c>
      <c r="H78" s="32" t="e">
        <f>+คะแนนโครงงาน!P80+'คะแนนรวม&amp;เกรด'!#REF!</f>
        <v>#REF!</v>
      </c>
      <c r="I78" s="32">
        <f>+คะแนนโครงงาน!Q80</f>
        <v>0</v>
      </c>
    </row>
    <row r="79" spans="1:9" ht="21">
      <c r="A79" s="111">
        <v>70</v>
      </c>
      <c r="B79" s="107"/>
      <c r="C79" s="107"/>
      <c r="D79" s="108"/>
      <c r="E79" s="55" t="e">
        <f>+การเข้าชั้นเรียน!X79+'คะแนนรวม&amp;เกรด'!#REF!+'คะแนนรวม&amp;เกรด'!#REF!</f>
        <v>#REF!</v>
      </c>
      <c r="F79" s="55">
        <f>+'คะแนนรวม&amp;เกรด'!K81</f>
        <v>0</v>
      </c>
      <c r="G79" s="32">
        <f>+บันทึกการพัฒนาการเรียนรู้!L81+คะแนนใบงาน!Q83</f>
        <v>0</v>
      </c>
      <c r="H79" s="32" t="e">
        <f>+คะแนนโครงงาน!P81+'คะแนนรวม&amp;เกรด'!#REF!</f>
        <v>#REF!</v>
      </c>
      <c r="I79" s="32">
        <f>+คะแนนโครงงาน!Q81</f>
        <v>0</v>
      </c>
    </row>
    <row r="80" spans="1:9" ht="21">
      <c r="A80" s="111">
        <v>71</v>
      </c>
      <c r="B80" s="107"/>
      <c r="C80" s="107"/>
      <c r="D80" s="108"/>
      <c r="E80" s="55" t="e">
        <f>+การเข้าชั้นเรียน!X80+'คะแนนรวม&amp;เกรด'!#REF!+'คะแนนรวม&amp;เกรด'!#REF!</f>
        <v>#REF!</v>
      </c>
      <c r="F80" s="55">
        <f>+'คะแนนรวม&amp;เกรด'!K82</f>
        <v>0</v>
      </c>
      <c r="G80" s="32">
        <f>+บันทึกการพัฒนาการเรียนรู้!L82+คะแนนใบงาน!Q84</f>
        <v>0</v>
      </c>
      <c r="H80" s="32" t="e">
        <f>+คะแนนโครงงาน!P82+'คะแนนรวม&amp;เกรด'!#REF!</f>
        <v>#REF!</v>
      </c>
      <c r="I80" s="32">
        <f>+คะแนนโครงงาน!Q82</f>
        <v>0</v>
      </c>
    </row>
    <row r="81" spans="1:9" ht="21">
      <c r="A81" s="111">
        <v>72</v>
      </c>
      <c r="B81" s="107"/>
      <c r="C81" s="107"/>
      <c r="D81" s="108"/>
      <c r="E81" s="55" t="e">
        <f>+การเข้าชั้นเรียน!X81+'คะแนนรวม&amp;เกรด'!#REF!+'คะแนนรวม&amp;เกรด'!#REF!</f>
        <v>#REF!</v>
      </c>
      <c r="F81" s="55">
        <f>+'คะแนนรวม&amp;เกรด'!K83</f>
        <v>0</v>
      </c>
      <c r="G81" s="32">
        <f>+บันทึกการพัฒนาการเรียนรู้!L83+คะแนนใบงาน!Q85</f>
        <v>0</v>
      </c>
      <c r="H81" s="32" t="e">
        <f>+คะแนนโครงงาน!P83+'คะแนนรวม&amp;เกรด'!#REF!</f>
        <v>#REF!</v>
      </c>
      <c r="I81" s="32">
        <f>+คะแนนโครงงาน!Q83</f>
        <v>0</v>
      </c>
    </row>
    <row r="82" spans="1:9" ht="21">
      <c r="A82" s="111">
        <v>73</v>
      </c>
      <c r="B82" s="107"/>
      <c r="C82" s="107"/>
      <c r="D82" s="108"/>
      <c r="E82" s="55" t="e">
        <f>+การเข้าชั้นเรียน!X82+'คะแนนรวม&amp;เกรด'!#REF!+'คะแนนรวม&amp;เกรด'!#REF!</f>
        <v>#REF!</v>
      </c>
      <c r="F82" s="55">
        <f>+'คะแนนรวม&amp;เกรด'!K84</f>
        <v>0</v>
      </c>
      <c r="G82" s="32">
        <f>+บันทึกการพัฒนาการเรียนรู้!L84+คะแนนใบงาน!Q86</f>
        <v>0</v>
      </c>
      <c r="H82" s="32" t="e">
        <f>+คะแนนโครงงาน!P84+'คะแนนรวม&amp;เกรด'!#REF!</f>
        <v>#REF!</v>
      </c>
      <c r="I82" s="32">
        <f>+คะแนนโครงงาน!Q84</f>
        <v>0</v>
      </c>
    </row>
    <row r="83" spans="1:9" ht="21">
      <c r="A83" s="111">
        <v>74</v>
      </c>
      <c r="B83" s="107"/>
      <c r="C83" s="107"/>
      <c r="D83" s="108"/>
      <c r="E83" s="55" t="e">
        <f>+การเข้าชั้นเรียน!X83+'คะแนนรวม&amp;เกรด'!#REF!+'คะแนนรวม&amp;เกรด'!#REF!</f>
        <v>#REF!</v>
      </c>
      <c r="F83" s="55">
        <f>+'คะแนนรวม&amp;เกรด'!K85</f>
        <v>0</v>
      </c>
      <c r="G83" s="32">
        <f>+บันทึกการพัฒนาการเรียนรู้!L85+คะแนนใบงาน!Q87</f>
        <v>0</v>
      </c>
      <c r="H83" s="32" t="e">
        <f>+คะแนนโครงงาน!P85+'คะแนนรวม&amp;เกรด'!#REF!</f>
        <v>#REF!</v>
      </c>
      <c r="I83" s="32">
        <f>+คะแนนโครงงาน!Q85</f>
        <v>0</v>
      </c>
    </row>
    <row r="84" spans="1:9" ht="25.5" customHeight="1">
      <c r="A84" s="111">
        <v>75</v>
      </c>
      <c r="B84" s="114"/>
      <c r="C84" s="153"/>
      <c r="D84" s="114"/>
      <c r="E84" s="55" t="e">
        <f>+การเข้าชั้นเรียน!X84+'คะแนนรวม&amp;เกรด'!#REF!+'คะแนนรวม&amp;เกรด'!#REF!</f>
        <v>#REF!</v>
      </c>
      <c r="F84" s="55">
        <f>+'คะแนนรวม&amp;เกรด'!K86</f>
        <v>0</v>
      </c>
      <c r="G84" s="32">
        <f>+บันทึกการพัฒนาการเรียนรู้!L86+คะแนนใบงาน!Q88</f>
        <v>0</v>
      </c>
      <c r="H84" s="32" t="e">
        <f>+คะแนนโครงงาน!P86+'คะแนนรวม&amp;เกรด'!#REF!</f>
        <v>#REF!</v>
      </c>
      <c r="I84" s="32">
        <f>+คะแนนโครงงาน!Q86</f>
        <v>0</v>
      </c>
    </row>
  </sheetData>
  <mergeCells count="6">
    <mergeCell ref="A2:I2"/>
    <mergeCell ref="A3:I3"/>
    <mergeCell ref="E6:I6"/>
    <mergeCell ref="A6:A9"/>
    <mergeCell ref="B6:B9"/>
    <mergeCell ref="C6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85"/>
  <sheetViews>
    <sheetView tabSelected="1" workbookViewId="0">
      <selection activeCell="T12" sqref="T12"/>
    </sheetView>
  </sheetViews>
  <sheetFormatPr defaultColWidth="8.875" defaultRowHeight="21"/>
  <cols>
    <col min="1" max="1" width="4.5" style="28" bestFit="1" customWidth="1"/>
    <col min="2" max="2" width="12.625" style="28" customWidth="1"/>
    <col min="3" max="3" width="26.625" style="10" customWidth="1"/>
    <col min="4" max="4" width="7.875" style="28" customWidth="1"/>
    <col min="5" max="5" width="5.5" style="92" customWidth="1"/>
    <col min="6" max="14" width="5.5" style="10" customWidth="1"/>
    <col min="15" max="15" width="8.5" style="10" customWidth="1"/>
    <col min="16" max="16" width="8.875" style="28"/>
    <col min="17" max="16384" width="8.875" style="10"/>
  </cols>
  <sheetData>
    <row r="1" spans="1:22" ht="14.25" customHeight="1">
      <c r="A1" s="4"/>
      <c r="B1" s="4"/>
      <c r="C1" s="5"/>
      <c r="D1" s="4"/>
      <c r="E1" s="6"/>
      <c r="F1" s="6"/>
      <c r="G1" s="7"/>
      <c r="H1" s="7"/>
      <c r="I1" s="6"/>
      <c r="J1" s="224"/>
      <c r="K1" s="224"/>
      <c r="L1" s="224"/>
      <c r="M1" s="217"/>
      <c r="N1" s="217"/>
      <c r="O1" s="217"/>
    </row>
    <row r="2" spans="1:22" ht="28.5" customHeight="1">
      <c r="A2" s="4"/>
      <c r="B2" s="4"/>
      <c r="C2" s="330" t="s">
        <v>42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22" ht="23.25">
      <c r="A3" s="225" t="s">
        <v>118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22" ht="25.5" customHeight="1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22" ht="28.5" customHeight="1" thickBot="1">
      <c r="A5" s="4"/>
      <c r="B5" s="4"/>
      <c r="C5" s="5"/>
      <c r="D5" s="4"/>
      <c r="E5" s="233" t="s">
        <v>117</v>
      </c>
      <c r="F5" s="233"/>
      <c r="G5" s="233"/>
      <c r="H5" s="233"/>
      <c r="I5" s="233"/>
      <c r="J5" s="233"/>
      <c r="K5" s="233"/>
      <c r="L5" s="233"/>
      <c r="M5" s="233"/>
      <c r="N5" s="233"/>
      <c r="O5" s="7"/>
    </row>
    <row r="6" spans="1:22" s="178" customFormat="1" ht="19.5" customHeight="1">
      <c r="A6" s="228" t="s">
        <v>1</v>
      </c>
      <c r="B6" s="228" t="s">
        <v>2</v>
      </c>
      <c r="C6" s="228" t="s">
        <v>3</v>
      </c>
      <c r="D6" s="174" t="s">
        <v>7</v>
      </c>
      <c r="E6" s="175">
        <v>1</v>
      </c>
      <c r="F6" s="176">
        <v>2</v>
      </c>
      <c r="G6" s="176">
        <v>3</v>
      </c>
      <c r="H6" s="176">
        <v>4</v>
      </c>
      <c r="I6" s="176">
        <v>5</v>
      </c>
      <c r="J6" s="176">
        <v>6</v>
      </c>
      <c r="K6" s="176">
        <v>7</v>
      </c>
      <c r="L6" s="176">
        <v>8</v>
      </c>
      <c r="M6" s="176">
        <v>9</v>
      </c>
      <c r="N6" s="176">
        <v>10</v>
      </c>
      <c r="O6" s="327" t="s">
        <v>121</v>
      </c>
      <c r="P6" s="221" t="s">
        <v>120</v>
      </c>
      <c r="Q6" s="219" t="s">
        <v>74</v>
      </c>
    </row>
    <row r="7" spans="1:22" s="182" customFormat="1" ht="30" customHeight="1" thickBot="1">
      <c r="A7" s="229"/>
      <c r="B7" s="229"/>
      <c r="C7" s="229"/>
      <c r="D7" s="174" t="s">
        <v>119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328"/>
      <c r="P7" s="222"/>
      <c r="Q7" s="220"/>
    </row>
    <row r="8" spans="1:22" s="182" customFormat="1" ht="21.75" customHeight="1" thickBot="1">
      <c r="A8" s="230"/>
      <c r="B8" s="230"/>
      <c r="C8" s="231"/>
      <c r="D8" s="174" t="s">
        <v>13</v>
      </c>
      <c r="E8" s="183"/>
      <c r="F8" s="184"/>
      <c r="G8" s="184"/>
      <c r="H8" s="183"/>
      <c r="I8" s="183"/>
      <c r="J8" s="184"/>
      <c r="K8" s="184"/>
      <c r="L8" s="184"/>
      <c r="M8" s="184"/>
      <c r="N8" s="184"/>
      <c r="O8" s="329"/>
      <c r="P8" s="223"/>
      <c r="Q8" s="133" t="s">
        <v>55</v>
      </c>
    </row>
    <row r="9" spans="1:22" ht="4.5" customHeight="1">
      <c r="A9" s="14"/>
      <c r="B9" s="14"/>
      <c r="C9" s="15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/>
      <c r="Q9" s="131"/>
    </row>
    <row r="10" spans="1:22" s="18" customFormat="1" ht="24.95" customHeight="1">
      <c r="A10" s="17">
        <v>1</v>
      </c>
      <c r="B10" s="17"/>
      <c r="C10" s="45"/>
      <c r="D10" s="17"/>
      <c r="E10" s="145"/>
      <c r="F10" s="147"/>
      <c r="G10" s="145"/>
      <c r="H10" s="147"/>
      <c r="I10" s="145"/>
      <c r="J10" s="145"/>
      <c r="K10" s="145"/>
      <c r="L10" s="145"/>
      <c r="M10" s="147"/>
      <c r="N10" s="145"/>
      <c r="O10" s="148">
        <f t="shared" ref="O10:O41" si="0">SUM(E10:N10)</f>
        <v>0</v>
      </c>
      <c r="P10" s="142">
        <f t="shared" ref="P10:P41" si="1">O10*5/15</f>
        <v>0</v>
      </c>
      <c r="Q10" s="137">
        <f>+P10*(100/5)</f>
        <v>0</v>
      </c>
      <c r="R10" s="144"/>
      <c r="S10" s="144"/>
      <c r="T10" s="144"/>
      <c r="U10" s="144"/>
      <c r="V10" s="144"/>
    </row>
    <row r="11" spans="1:22" s="18" customFormat="1" ht="24.95" customHeight="1">
      <c r="A11" s="17">
        <v>2</v>
      </c>
      <c r="B11" s="17"/>
      <c r="C11" s="45"/>
      <c r="D11" s="17"/>
      <c r="E11" s="145"/>
      <c r="F11" s="145"/>
      <c r="G11" s="145"/>
      <c r="H11" s="145"/>
      <c r="I11" s="145"/>
      <c r="J11" s="20"/>
      <c r="K11" s="145"/>
      <c r="L11" s="145"/>
      <c r="M11" s="145"/>
      <c r="N11" s="145"/>
      <c r="O11" s="148">
        <f t="shared" si="0"/>
        <v>0</v>
      </c>
      <c r="P11" s="142">
        <f t="shared" si="1"/>
        <v>0</v>
      </c>
      <c r="Q11" s="137">
        <f t="shared" ref="Q11:Q74" si="2">+P11*(100/5)</f>
        <v>0</v>
      </c>
      <c r="R11" s="144"/>
      <c r="S11" s="144"/>
      <c r="T11" s="144"/>
      <c r="U11" s="144"/>
      <c r="V11" s="144"/>
    </row>
    <row r="12" spans="1:22" s="18" customFormat="1" ht="24.95" customHeight="1">
      <c r="A12" s="17">
        <v>3</v>
      </c>
      <c r="B12" s="17"/>
      <c r="C12" s="45"/>
      <c r="D12" s="17"/>
      <c r="E12" s="145"/>
      <c r="F12" s="145"/>
      <c r="G12" s="145"/>
      <c r="H12" s="145"/>
      <c r="I12" s="145"/>
      <c r="J12" s="20"/>
      <c r="K12" s="145"/>
      <c r="L12" s="145"/>
      <c r="M12" s="145"/>
      <c r="N12" s="145"/>
      <c r="O12" s="148">
        <f t="shared" si="0"/>
        <v>0</v>
      </c>
      <c r="P12" s="142">
        <f t="shared" si="1"/>
        <v>0</v>
      </c>
      <c r="Q12" s="137">
        <f t="shared" si="2"/>
        <v>0</v>
      </c>
      <c r="R12" s="144"/>
      <c r="S12" s="144"/>
      <c r="T12" s="144"/>
      <c r="U12" s="144"/>
      <c r="V12" s="144"/>
    </row>
    <row r="13" spans="1:22" s="18" customFormat="1" ht="24.95" customHeight="1">
      <c r="A13" s="17">
        <v>4</v>
      </c>
      <c r="B13" s="17"/>
      <c r="C13" s="45"/>
      <c r="D13" s="17"/>
      <c r="E13" s="145"/>
      <c r="F13" s="145"/>
      <c r="G13" s="145"/>
      <c r="H13" s="145"/>
      <c r="I13" s="145"/>
      <c r="J13" s="20"/>
      <c r="K13" s="145"/>
      <c r="L13" s="145"/>
      <c r="M13" s="145"/>
      <c r="N13" s="145"/>
      <c r="O13" s="148">
        <f t="shared" si="0"/>
        <v>0</v>
      </c>
      <c r="P13" s="142">
        <f t="shared" si="1"/>
        <v>0</v>
      </c>
      <c r="Q13" s="137">
        <f t="shared" si="2"/>
        <v>0</v>
      </c>
      <c r="R13" s="144"/>
      <c r="S13" s="144"/>
      <c r="T13" s="144"/>
      <c r="U13" s="144"/>
      <c r="V13" s="144"/>
    </row>
    <row r="14" spans="1:22" s="18" customFormat="1" ht="24.95" customHeight="1">
      <c r="A14" s="17">
        <v>5</v>
      </c>
      <c r="B14" s="17"/>
      <c r="C14" s="45"/>
      <c r="D14" s="17"/>
      <c r="E14" s="145"/>
      <c r="F14" s="145"/>
      <c r="G14" s="145"/>
      <c r="H14" s="145"/>
      <c r="I14" s="145"/>
      <c r="J14" s="20"/>
      <c r="K14" s="145"/>
      <c r="L14" s="145"/>
      <c r="M14" s="145"/>
      <c r="N14" s="145"/>
      <c r="O14" s="148">
        <f t="shared" si="0"/>
        <v>0</v>
      </c>
      <c r="P14" s="142">
        <f t="shared" si="1"/>
        <v>0</v>
      </c>
      <c r="Q14" s="137">
        <f t="shared" si="2"/>
        <v>0</v>
      </c>
      <c r="R14" s="144"/>
      <c r="S14" s="144"/>
      <c r="T14" s="144"/>
      <c r="U14" s="144"/>
      <c r="V14" s="144"/>
    </row>
    <row r="15" spans="1:22" s="18" customFormat="1" ht="24.95" customHeight="1">
      <c r="A15" s="17">
        <v>6</v>
      </c>
      <c r="B15" s="17"/>
      <c r="C15" s="45"/>
      <c r="D15" s="17"/>
      <c r="E15" s="145"/>
      <c r="F15" s="145"/>
      <c r="G15" s="145"/>
      <c r="H15" s="145"/>
      <c r="I15" s="145"/>
      <c r="J15" s="20"/>
      <c r="K15" s="145"/>
      <c r="L15" s="145"/>
      <c r="M15" s="145"/>
      <c r="N15" s="145"/>
      <c r="O15" s="148">
        <f t="shared" si="0"/>
        <v>0</v>
      </c>
      <c r="P15" s="142">
        <f t="shared" si="1"/>
        <v>0</v>
      </c>
      <c r="Q15" s="137">
        <f t="shared" si="2"/>
        <v>0</v>
      </c>
      <c r="R15" s="144"/>
      <c r="S15" s="144"/>
      <c r="T15" s="144"/>
      <c r="U15" s="144"/>
      <c r="V15" s="144"/>
    </row>
    <row r="16" spans="1:22" s="18" customFormat="1" ht="24.95" customHeight="1">
      <c r="A16" s="17">
        <v>7</v>
      </c>
      <c r="B16" s="17"/>
      <c r="C16" s="45"/>
      <c r="D16" s="17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8">
        <f t="shared" si="0"/>
        <v>0</v>
      </c>
      <c r="P16" s="142">
        <f t="shared" si="1"/>
        <v>0</v>
      </c>
      <c r="Q16" s="137">
        <f t="shared" si="2"/>
        <v>0</v>
      </c>
      <c r="R16" s="144"/>
      <c r="S16" s="144"/>
      <c r="T16" s="144"/>
      <c r="U16" s="144"/>
      <c r="V16" s="144"/>
    </row>
    <row r="17" spans="1:22" s="18" customFormat="1" ht="24.95" customHeight="1">
      <c r="A17" s="17">
        <v>8</v>
      </c>
      <c r="B17" s="17"/>
      <c r="C17" s="45"/>
      <c r="D17" s="17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  <v>0</v>
      </c>
      <c r="P17" s="142">
        <f t="shared" si="1"/>
        <v>0</v>
      </c>
      <c r="Q17" s="137">
        <f t="shared" si="2"/>
        <v>0</v>
      </c>
      <c r="R17" s="144"/>
      <c r="S17" s="144"/>
      <c r="T17" s="144"/>
      <c r="U17" s="144"/>
      <c r="V17" s="144"/>
    </row>
    <row r="18" spans="1:22" s="18" customFormat="1" ht="24.95" customHeight="1">
      <c r="A18" s="17">
        <v>9</v>
      </c>
      <c r="B18" s="17"/>
      <c r="C18" s="45"/>
      <c r="D18" s="17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8">
        <f t="shared" si="0"/>
        <v>0</v>
      </c>
      <c r="P18" s="142">
        <f t="shared" si="1"/>
        <v>0</v>
      </c>
      <c r="Q18" s="137">
        <f t="shared" si="2"/>
        <v>0</v>
      </c>
      <c r="R18" s="144"/>
      <c r="S18" s="144"/>
      <c r="T18" s="144"/>
      <c r="U18" s="144"/>
      <c r="V18" s="144"/>
    </row>
    <row r="19" spans="1:22" s="18" customFormat="1" ht="24.95" customHeight="1">
      <c r="A19" s="17">
        <v>10</v>
      </c>
      <c r="B19" s="17"/>
      <c r="C19" s="45"/>
      <c r="D19" s="17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8">
        <f t="shared" si="0"/>
        <v>0</v>
      </c>
      <c r="P19" s="142">
        <f t="shared" si="1"/>
        <v>0</v>
      </c>
      <c r="Q19" s="137">
        <f t="shared" si="2"/>
        <v>0</v>
      </c>
      <c r="R19" s="144"/>
      <c r="S19" s="144"/>
      <c r="T19" s="144"/>
      <c r="U19" s="144"/>
      <c r="V19" s="144"/>
    </row>
    <row r="20" spans="1:22" s="18" customFormat="1" ht="24.95" customHeight="1">
      <c r="A20" s="17">
        <v>11</v>
      </c>
      <c r="B20" s="17"/>
      <c r="C20" s="45"/>
      <c r="D20" s="17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8">
        <f t="shared" si="0"/>
        <v>0</v>
      </c>
      <c r="P20" s="142">
        <f t="shared" si="1"/>
        <v>0</v>
      </c>
      <c r="Q20" s="137">
        <f t="shared" si="2"/>
        <v>0</v>
      </c>
      <c r="R20" s="144"/>
      <c r="S20" s="144"/>
      <c r="T20" s="144"/>
      <c r="U20" s="144"/>
      <c r="V20" s="144"/>
    </row>
    <row r="21" spans="1:22" s="18" customFormat="1" ht="24.95" customHeight="1">
      <c r="A21" s="17">
        <v>12</v>
      </c>
      <c r="B21" s="17"/>
      <c r="C21" s="45"/>
      <c r="D21" s="17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  <v>0</v>
      </c>
      <c r="P21" s="142">
        <f t="shared" si="1"/>
        <v>0</v>
      </c>
      <c r="Q21" s="137">
        <f t="shared" si="2"/>
        <v>0</v>
      </c>
      <c r="R21" s="144"/>
      <c r="S21" s="144"/>
      <c r="T21" s="144"/>
      <c r="U21" s="144"/>
      <c r="V21" s="144"/>
    </row>
    <row r="22" spans="1:22" s="18" customFormat="1" ht="24.95" customHeight="1">
      <c r="A22" s="17">
        <v>13</v>
      </c>
      <c r="B22" s="17"/>
      <c r="C22" s="45"/>
      <c r="D22" s="17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8">
        <f t="shared" si="0"/>
        <v>0</v>
      </c>
      <c r="P22" s="142">
        <f t="shared" si="1"/>
        <v>0</v>
      </c>
      <c r="Q22" s="137">
        <f t="shared" si="2"/>
        <v>0</v>
      </c>
      <c r="R22" s="144"/>
      <c r="S22" s="144"/>
      <c r="T22" s="144"/>
      <c r="U22" s="144"/>
      <c r="V22" s="144"/>
    </row>
    <row r="23" spans="1:22" s="18" customFormat="1" ht="24.95" customHeight="1">
      <c r="A23" s="17">
        <v>14</v>
      </c>
      <c r="B23" s="17"/>
      <c r="C23" s="45"/>
      <c r="D23" s="17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8">
        <f t="shared" si="0"/>
        <v>0</v>
      </c>
      <c r="P23" s="142">
        <f t="shared" si="1"/>
        <v>0</v>
      </c>
      <c r="Q23" s="137">
        <f t="shared" si="2"/>
        <v>0</v>
      </c>
      <c r="R23" s="144"/>
      <c r="S23" s="144"/>
      <c r="T23" s="144"/>
      <c r="U23" s="144"/>
      <c r="V23" s="144"/>
    </row>
    <row r="24" spans="1:22" s="18" customFormat="1" ht="24.95" customHeight="1">
      <c r="A24" s="17">
        <v>15</v>
      </c>
      <c r="B24" s="17"/>
      <c r="C24" s="45"/>
      <c r="D24" s="17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8">
        <f t="shared" si="0"/>
        <v>0</v>
      </c>
      <c r="P24" s="142">
        <f t="shared" si="1"/>
        <v>0</v>
      </c>
      <c r="Q24" s="137">
        <f t="shared" si="2"/>
        <v>0</v>
      </c>
      <c r="R24" s="144"/>
      <c r="S24" s="144"/>
      <c r="T24" s="144"/>
      <c r="U24" s="144"/>
      <c r="V24" s="144"/>
    </row>
    <row r="25" spans="1:22" s="18" customFormat="1" ht="24.95" customHeight="1">
      <c r="A25" s="17">
        <v>16</v>
      </c>
      <c r="B25" s="17"/>
      <c r="C25" s="45"/>
      <c r="D25" s="17"/>
      <c r="E25" s="145"/>
      <c r="F25" s="21"/>
      <c r="G25" s="145"/>
      <c r="H25" s="145"/>
      <c r="I25" s="145"/>
      <c r="J25" s="145"/>
      <c r="K25" s="145"/>
      <c r="L25" s="145"/>
      <c r="M25" s="145"/>
      <c r="N25" s="145"/>
      <c r="O25" s="148">
        <f t="shared" si="0"/>
        <v>0</v>
      </c>
      <c r="P25" s="142">
        <f t="shared" si="1"/>
        <v>0</v>
      </c>
      <c r="Q25" s="137">
        <f t="shared" si="2"/>
        <v>0</v>
      </c>
      <c r="R25" s="144"/>
      <c r="S25" s="144"/>
      <c r="T25" s="144"/>
      <c r="U25" s="144"/>
      <c r="V25" s="144"/>
    </row>
    <row r="26" spans="1:22" s="18" customFormat="1" ht="24.95" customHeight="1">
      <c r="A26" s="17">
        <v>17</v>
      </c>
      <c r="B26" s="17"/>
      <c r="C26" s="45"/>
      <c r="D26" s="1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8">
        <f t="shared" si="0"/>
        <v>0</v>
      </c>
      <c r="P26" s="142">
        <f t="shared" si="1"/>
        <v>0</v>
      </c>
      <c r="Q26" s="137">
        <f t="shared" si="2"/>
        <v>0</v>
      </c>
      <c r="R26" s="144"/>
      <c r="S26" s="144"/>
      <c r="T26" s="144"/>
      <c r="U26" s="144"/>
      <c r="V26" s="144"/>
    </row>
    <row r="27" spans="1:22" s="18" customFormat="1" ht="24.95" customHeight="1">
      <c r="A27" s="17">
        <v>18</v>
      </c>
      <c r="B27" s="17"/>
      <c r="C27" s="45"/>
      <c r="D27" s="17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8">
        <f t="shared" si="0"/>
        <v>0</v>
      </c>
      <c r="P27" s="142">
        <f t="shared" si="1"/>
        <v>0</v>
      </c>
      <c r="Q27" s="137">
        <f t="shared" si="2"/>
        <v>0</v>
      </c>
      <c r="R27" s="144"/>
      <c r="S27" s="144"/>
      <c r="T27" s="144"/>
      <c r="U27" s="144"/>
      <c r="V27" s="144"/>
    </row>
    <row r="28" spans="1:22" s="18" customFormat="1" ht="24.95" customHeight="1">
      <c r="A28" s="17">
        <v>19</v>
      </c>
      <c r="B28" s="17"/>
      <c r="C28" s="45"/>
      <c r="D28" s="17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8">
        <f t="shared" si="0"/>
        <v>0</v>
      </c>
      <c r="P28" s="142">
        <f t="shared" si="1"/>
        <v>0</v>
      </c>
      <c r="Q28" s="137">
        <f t="shared" si="2"/>
        <v>0</v>
      </c>
      <c r="R28" s="144"/>
      <c r="S28" s="144"/>
      <c r="T28" s="144"/>
      <c r="U28" s="144"/>
      <c r="V28" s="144"/>
    </row>
    <row r="29" spans="1:22" s="18" customFormat="1" ht="24.95" customHeight="1">
      <c r="A29" s="17">
        <v>20</v>
      </c>
      <c r="B29" s="17"/>
      <c r="C29" s="45"/>
      <c r="D29" s="17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8">
        <f t="shared" si="0"/>
        <v>0</v>
      </c>
      <c r="P29" s="142">
        <f t="shared" si="1"/>
        <v>0</v>
      </c>
      <c r="Q29" s="137">
        <f t="shared" si="2"/>
        <v>0</v>
      </c>
      <c r="R29" s="144"/>
      <c r="S29" s="144"/>
      <c r="T29" s="144"/>
      <c r="U29" s="144"/>
      <c r="V29" s="144"/>
    </row>
    <row r="30" spans="1:22" s="18" customFormat="1" ht="24.95" customHeight="1">
      <c r="A30" s="17">
        <v>21</v>
      </c>
      <c r="B30" s="17"/>
      <c r="C30" s="45"/>
      <c r="D30" s="17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8">
        <f t="shared" si="0"/>
        <v>0</v>
      </c>
      <c r="P30" s="142">
        <f t="shared" si="1"/>
        <v>0</v>
      </c>
      <c r="Q30" s="137">
        <f t="shared" si="2"/>
        <v>0</v>
      </c>
      <c r="R30" s="144"/>
      <c r="S30" s="144"/>
      <c r="T30" s="144"/>
      <c r="U30" s="144"/>
      <c r="V30" s="144"/>
    </row>
    <row r="31" spans="1:22" s="18" customFormat="1" ht="24.95" customHeight="1">
      <c r="A31" s="17">
        <v>22</v>
      </c>
      <c r="B31" s="17"/>
      <c r="C31" s="45"/>
      <c r="D31" s="17"/>
      <c r="E31" s="145"/>
      <c r="F31" s="143"/>
      <c r="G31" s="145"/>
      <c r="H31" s="145"/>
      <c r="I31" s="145"/>
      <c r="J31" s="145"/>
      <c r="K31" s="145"/>
      <c r="L31" s="145"/>
      <c r="M31" s="145"/>
      <c r="N31" s="145"/>
      <c r="O31" s="148">
        <f t="shared" si="0"/>
        <v>0</v>
      </c>
      <c r="P31" s="142">
        <f t="shared" si="1"/>
        <v>0</v>
      </c>
      <c r="Q31" s="137">
        <f t="shared" si="2"/>
        <v>0</v>
      </c>
      <c r="R31" s="144"/>
      <c r="S31" s="144"/>
      <c r="T31" s="144"/>
      <c r="U31" s="144"/>
      <c r="V31" s="144"/>
    </row>
    <row r="32" spans="1:22" s="18" customFormat="1" ht="24.95" customHeight="1">
      <c r="A32" s="17">
        <v>23</v>
      </c>
      <c r="B32" s="17"/>
      <c r="C32" s="45"/>
      <c r="D32" s="17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8">
        <f t="shared" si="0"/>
        <v>0</v>
      </c>
      <c r="P32" s="142">
        <f t="shared" si="1"/>
        <v>0</v>
      </c>
      <c r="Q32" s="137">
        <f t="shared" si="2"/>
        <v>0</v>
      </c>
      <c r="R32" s="144"/>
      <c r="S32" s="144"/>
      <c r="T32" s="144"/>
      <c r="U32" s="144"/>
      <c r="V32" s="144"/>
    </row>
    <row r="33" spans="1:22" s="18" customFormat="1" ht="24.95" customHeight="1">
      <c r="A33" s="17">
        <v>24</v>
      </c>
      <c r="B33" s="17"/>
      <c r="C33" s="45"/>
      <c r="D33" s="1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8">
        <f t="shared" si="0"/>
        <v>0</v>
      </c>
      <c r="P33" s="142">
        <f t="shared" si="1"/>
        <v>0</v>
      </c>
      <c r="Q33" s="137">
        <f t="shared" si="2"/>
        <v>0</v>
      </c>
      <c r="R33" s="144"/>
      <c r="S33" s="144"/>
      <c r="T33" s="144"/>
      <c r="U33" s="144"/>
      <c r="V33" s="144"/>
    </row>
    <row r="34" spans="1:22" s="18" customFormat="1" ht="24.95" customHeight="1">
      <c r="A34" s="17">
        <v>25</v>
      </c>
      <c r="B34" s="17"/>
      <c r="C34" s="45"/>
      <c r="D34" s="17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8">
        <f t="shared" si="0"/>
        <v>0</v>
      </c>
      <c r="P34" s="142">
        <f t="shared" si="1"/>
        <v>0</v>
      </c>
      <c r="Q34" s="137">
        <f t="shared" si="2"/>
        <v>0</v>
      </c>
      <c r="R34" s="144"/>
      <c r="S34" s="144"/>
      <c r="T34" s="144"/>
      <c r="U34" s="144"/>
      <c r="V34" s="144"/>
    </row>
    <row r="35" spans="1:22" s="18" customFormat="1" ht="24.95" customHeight="1">
      <c r="A35" s="17">
        <v>26</v>
      </c>
      <c r="B35" s="17"/>
      <c r="C35" s="45"/>
      <c r="D35" s="17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8">
        <f t="shared" si="0"/>
        <v>0</v>
      </c>
      <c r="P35" s="142">
        <f t="shared" si="1"/>
        <v>0</v>
      </c>
      <c r="Q35" s="137">
        <f t="shared" si="2"/>
        <v>0</v>
      </c>
      <c r="R35" s="144"/>
      <c r="S35" s="144"/>
      <c r="T35" s="144"/>
      <c r="U35" s="144"/>
      <c r="V35" s="144"/>
    </row>
    <row r="36" spans="1:22" s="18" customFormat="1" ht="24.95" customHeight="1">
      <c r="A36" s="17">
        <v>27</v>
      </c>
      <c r="B36" s="17"/>
      <c r="C36" s="45"/>
      <c r="D36" s="17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8">
        <f t="shared" si="0"/>
        <v>0</v>
      </c>
      <c r="P36" s="142">
        <f t="shared" si="1"/>
        <v>0</v>
      </c>
      <c r="Q36" s="137">
        <f t="shared" si="2"/>
        <v>0</v>
      </c>
      <c r="R36" s="144"/>
      <c r="S36" s="144"/>
      <c r="T36" s="144"/>
      <c r="U36" s="144"/>
      <c r="V36" s="144"/>
    </row>
    <row r="37" spans="1:22" s="18" customFormat="1" ht="24.95" customHeight="1">
      <c r="A37" s="17">
        <v>28</v>
      </c>
      <c r="B37" s="17"/>
      <c r="C37" s="45"/>
      <c r="D37" s="17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8">
        <f t="shared" si="0"/>
        <v>0</v>
      </c>
      <c r="P37" s="142">
        <f t="shared" si="1"/>
        <v>0</v>
      </c>
      <c r="Q37" s="137">
        <f t="shared" si="2"/>
        <v>0</v>
      </c>
      <c r="R37" s="144"/>
      <c r="S37" s="144"/>
      <c r="T37" s="144"/>
      <c r="U37" s="144"/>
      <c r="V37" s="144"/>
    </row>
    <row r="38" spans="1:22" s="18" customFormat="1" ht="24.95" customHeight="1">
      <c r="A38" s="17">
        <v>29</v>
      </c>
      <c r="B38" s="17"/>
      <c r="C38" s="45"/>
      <c r="D38" s="17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8">
        <f t="shared" si="0"/>
        <v>0</v>
      </c>
      <c r="P38" s="142">
        <f t="shared" si="1"/>
        <v>0</v>
      </c>
      <c r="Q38" s="137">
        <f t="shared" si="2"/>
        <v>0</v>
      </c>
      <c r="R38" s="144"/>
      <c r="S38" s="144"/>
      <c r="T38" s="144"/>
      <c r="U38" s="144"/>
      <c r="V38" s="144"/>
    </row>
    <row r="39" spans="1:22" s="18" customFormat="1" ht="24.95" customHeight="1">
      <c r="A39" s="17">
        <v>30</v>
      </c>
      <c r="B39" s="17"/>
      <c r="C39" s="45"/>
      <c r="D39" s="17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8">
        <f t="shared" si="0"/>
        <v>0</v>
      </c>
      <c r="P39" s="142">
        <f t="shared" si="1"/>
        <v>0</v>
      </c>
      <c r="Q39" s="137">
        <f t="shared" si="2"/>
        <v>0</v>
      </c>
      <c r="R39" s="144"/>
      <c r="S39" s="144"/>
      <c r="T39" s="144"/>
      <c r="U39" s="144"/>
      <c r="V39" s="144"/>
    </row>
    <row r="40" spans="1:22" s="18" customFormat="1" ht="24.95" customHeight="1">
      <c r="A40" s="17">
        <v>31</v>
      </c>
      <c r="B40" s="17"/>
      <c r="C40" s="45"/>
      <c r="D40" s="17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8">
        <f t="shared" si="0"/>
        <v>0</v>
      </c>
      <c r="P40" s="142">
        <f t="shared" si="1"/>
        <v>0</v>
      </c>
      <c r="Q40" s="137">
        <f t="shared" si="2"/>
        <v>0</v>
      </c>
      <c r="R40" s="144"/>
      <c r="S40" s="144"/>
      <c r="T40" s="144"/>
      <c r="U40" s="144"/>
      <c r="V40" s="144"/>
    </row>
    <row r="41" spans="1:22" s="18" customFormat="1" ht="24.95" customHeight="1">
      <c r="A41" s="17">
        <v>32</v>
      </c>
      <c r="B41" s="17"/>
      <c r="C41" s="45"/>
      <c r="D41" s="17"/>
      <c r="E41" s="145"/>
      <c r="F41" s="145"/>
      <c r="G41" s="145"/>
      <c r="H41" s="145"/>
      <c r="I41" s="145"/>
      <c r="J41" s="143"/>
      <c r="K41" s="145"/>
      <c r="L41" s="145"/>
      <c r="M41" s="145"/>
      <c r="N41" s="145"/>
      <c r="O41" s="148">
        <f t="shared" si="0"/>
        <v>0</v>
      </c>
      <c r="P41" s="142">
        <f t="shared" si="1"/>
        <v>0</v>
      </c>
      <c r="Q41" s="137">
        <f t="shared" si="2"/>
        <v>0</v>
      </c>
      <c r="R41" s="144"/>
      <c r="S41" s="144"/>
      <c r="T41" s="144"/>
      <c r="U41" s="144"/>
      <c r="V41" s="144"/>
    </row>
    <row r="42" spans="1:22" s="18" customFormat="1" ht="24.95" customHeight="1">
      <c r="A42" s="17">
        <v>33</v>
      </c>
      <c r="B42" s="17"/>
      <c r="C42" s="45"/>
      <c r="D42" s="17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8">
        <f t="shared" ref="O42:O73" si="3">SUM(E42:N42)</f>
        <v>0</v>
      </c>
      <c r="P42" s="142">
        <f t="shared" ref="P42:P73" si="4">O42*5/15</f>
        <v>0</v>
      </c>
      <c r="Q42" s="137">
        <f t="shared" si="2"/>
        <v>0</v>
      </c>
      <c r="R42" s="144"/>
      <c r="S42" s="144"/>
      <c r="T42" s="144"/>
      <c r="U42" s="144"/>
      <c r="V42" s="144"/>
    </row>
    <row r="43" spans="1:22" s="18" customFormat="1" ht="24.95" customHeight="1">
      <c r="A43" s="17">
        <v>34</v>
      </c>
      <c r="B43" s="17"/>
      <c r="C43" s="45"/>
      <c r="D43" s="17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8">
        <f t="shared" si="3"/>
        <v>0</v>
      </c>
      <c r="P43" s="142">
        <f t="shared" si="4"/>
        <v>0</v>
      </c>
      <c r="Q43" s="137">
        <f t="shared" si="2"/>
        <v>0</v>
      </c>
      <c r="R43" s="144"/>
      <c r="S43" s="144"/>
      <c r="T43" s="144"/>
      <c r="U43" s="144"/>
      <c r="V43" s="144"/>
    </row>
    <row r="44" spans="1:22" s="18" customFormat="1" ht="24.95" customHeight="1">
      <c r="A44" s="17">
        <v>35</v>
      </c>
      <c r="B44" s="17"/>
      <c r="C44" s="45"/>
      <c r="D44" s="17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8">
        <f t="shared" si="3"/>
        <v>0</v>
      </c>
      <c r="P44" s="142">
        <f t="shared" si="4"/>
        <v>0</v>
      </c>
      <c r="Q44" s="137">
        <f t="shared" si="2"/>
        <v>0</v>
      </c>
      <c r="R44" s="144"/>
      <c r="S44" s="144"/>
      <c r="T44" s="144"/>
      <c r="U44" s="144"/>
      <c r="V44" s="144"/>
    </row>
    <row r="45" spans="1:22" s="18" customFormat="1" ht="24.95" customHeight="1">
      <c r="A45" s="17">
        <v>36</v>
      </c>
      <c r="B45" s="17"/>
      <c r="C45" s="45"/>
      <c r="D45" s="17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8">
        <f t="shared" si="3"/>
        <v>0</v>
      </c>
      <c r="P45" s="142">
        <f t="shared" si="4"/>
        <v>0</v>
      </c>
      <c r="Q45" s="137">
        <f t="shared" si="2"/>
        <v>0</v>
      </c>
      <c r="R45" s="144"/>
      <c r="S45" s="144"/>
      <c r="T45" s="144"/>
      <c r="U45" s="144"/>
      <c r="V45" s="144"/>
    </row>
    <row r="46" spans="1:22" s="18" customFormat="1" ht="24.95" customHeight="1">
      <c r="A46" s="17">
        <v>37</v>
      </c>
      <c r="B46" s="17"/>
      <c r="C46" s="45"/>
      <c r="D46" s="17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8">
        <f t="shared" si="3"/>
        <v>0</v>
      </c>
      <c r="P46" s="142">
        <f t="shared" si="4"/>
        <v>0</v>
      </c>
      <c r="Q46" s="137">
        <f t="shared" si="2"/>
        <v>0</v>
      </c>
      <c r="R46" s="144"/>
      <c r="S46" s="144"/>
      <c r="T46" s="144"/>
      <c r="U46" s="144"/>
      <c r="V46" s="144"/>
    </row>
    <row r="47" spans="1:22" s="18" customFormat="1" ht="24.95" customHeight="1">
      <c r="A47" s="17">
        <v>38</v>
      </c>
      <c r="B47" s="17"/>
      <c r="C47" s="45"/>
      <c r="D47" s="1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8">
        <f t="shared" si="3"/>
        <v>0</v>
      </c>
      <c r="P47" s="142">
        <f t="shared" si="4"/>
        <v>0</v>
      </c>
      <c r="Q47" s="137">
        <f t="shared" si="2"/>
        <v>0</v>
      </c>
      <c r="R47" s="144"/>
      <c r="S47" s="144"/>
      <c r="T47" s="144"/>
      <c r="U47" s="144"/>
      <c r="V47" s="144"/>
    </row>
    <row r="48" spans="1:22" s="18" customFormat="1" ht="24.95" customHeight="1">
      <c r="A48" s="17">
        <v>39</v>
      </c>
      <c r="B48" s="17"/>
      <c r="C48" s="45"/>
      <c r="D48" s="17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8">
        <f t="shared" si="3"/>
        <v>0</v>
      </c>
      <c r="P48" s="142">
        <f t="shared" si="4"/>
        <v>0</v>
      </c>
      <c r="Q48" s="137">
        <f t="shared" si="2"/>
        <v>0</v>
      </c>
      <c r="R48" s="144"/>
      <c r="S48" s="144"/>
      <c r="T48" s="144"/>
      <c r="U48" s="144"/>
      <c r="V48" s="144"/>
    </row>
    <row r="49" spans="1:22" s="18" customFormat="1" ht="24.95" customHeight="1">
      <c r="A49" s="17">
        <v>40</v>
      </c>
      <c r="B49" s="17"/>
      <c r="C49" s="45"/>
      <c r="D49" s="17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8">
        <f t="shared" si="3"/>
        <v>0</v>
      </c>
      <c r="P49" s="142">
        <f t="shared" si="4"/>
        <v>0</v>
      </c>
      <c r="Q49" s="137">
        <f t="shared" si="2"/>
        <v>0</v>
      </c>
      <c r="R49" s="144"/>
      <c r="S49" s="144"/>
      <c r="T49" s="144"/>
      <c r="U49" s="144"/>
      <c r="V49" s="144"/>
    </row>
    <row r="50" spans="1:22" s="18" customFormat="1" ht="24.95" customHeight="1">
      <c r="A50" s="17">
        <v>41</v>
      </c>
      <c r="B50" s="17"/>
      <c r="C50" s="45"/>
      <c r="D50" s="17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8">
        <f t="shared" si="3"/>
        <v>0</v>
      </c>
      <c r="P50" s="142">
        <f t="shared" si="4"/>
        <v>0</v>
      </c>
      <c r="Q50" s="137">
        <f t="shared" si="2"/>
        <v>0</v>
      </c>
      <c r="R50" s="144"/>
      <c r="S50" s="144"/>
      <c r="T50" s="144"/>
      <c r="U50" s="144"/>
      <c r="V50" s="144"/>
    </row>
    <row r="51" spans="1:22" s="18" customFormat="1" ht="24.95" customHeight="1">
      <c r="A51" s="17">
        <v>42</v>
      </c>
      <c r="B51" s="17"/>
      <c r="C51" s="45"/>
      <c r="D51" s="17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8">
        <f t="shared" si="3"/>
        <v>0</v>
      </c>
      <c r="P51" s="142">
        <f t="shared" si="4"/>
        <v>0</v>
      </c>
      <c r="Q51" s="137">
        <f t="shared" si="2"/>
        <v>0</v>
      </c>
      <c r="R51" s="144"/>
      <c r="S51" s="144"/>
      <c r="T51" s="144"/>
      <c r="U51" s="144"/>
      <c r="V51" s="144"/>
    </row>
    <row r="52" spans="1:22" s="18" customFormat="1" ht="24.95" customHeight="1">
      <c r="A52" s="17">
        <v>43</v>
      </c>
      <c r="B52" s="17"/>
      <c r="C52" s="45"/>
      <c r="D52" s="17"/>
      <c r="E52" s="143"/>
      <c r="F52" s="145"/>
      <c r="G52" s="145"/>
      <c r="H52" s="145"/>
      <c r="I52" s="145"/>
      <c r="J52" s="145"/>
      <c r="K52" s="145"/>
      <c r="L52" s="145"/>
      <c r="M52" s="145"/>
      <c r="N52" s="145"/>
      <c r="O52" s="148">
        <f t="shared" si="3"/>
        <v>0</v>
      </c>
      <c r="P52" s="142">
        <f t="shared" si="4"/>
        <v>0</v>
      </c>
      <c r="Q52" s="137">
        <f t="shared" si="2"/>
        <v>0</v>
      </c>
      <c r="R52" s="144"/>
      <c r="S52" s="144"/>
      <c r="T52" s="144"/>
      <c r="U52" s="144"/>
      <c r="V52" s="144"/>
    </row>
    <row r="53" spans="1:22" s="18" customFormat="1" ht="24.95" customHeight="1">
      <c r="A53" s="17">
        <v>44</v>
      </c>
      <c r="B53" s="17"/>
      <c r="C53" s="45"/>
      <c r="D53" s="17"/>
      <c r="E53" s="145"/>
      <c r="F53" s="143"/>
      <c r="G53" s="145"/>
      <c r="H53" s="145"/>
      <c r="I53" s="145"/>
      <c r="J53" s="145"/>
      <c r="K53" s="145"/>
      <c r="L53" s="145"/>
      <c r="M53" s="145"/>
      <c r="N53" s="145"/>
      <c r="O53" s="148">
        <f t="shared" si="3"/>
        <v>0</v>
      </c>
      <c r="P53" s="142">
        <f t="shared" si="4"/>
        <v>0</v>
      </c>
      <c r="Q53" s="137">
        <f t="shared" si="2"/>
        <v>0</v>
      </c>
      <c r="R53" s="144"/>
      <c r="S53" s="144"/>
      <c r="T53" s="144"/>
      <c r="U53" s="144"/>
      <c r="V53" s="144"/>
    </row>
    <row r="54" spans="1:22" s="18" customFormat="1" ht="24.95" customHeight="1">
      <c r="A54" s="17">
        <v>45</v>
      </c>
      <c r="B54" s="17"/>
      <c r="C54" s="45"/>
      <c r="D54" s="17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8">
        <f t="shared" si="3"/>
        <v>0</v>
      </c>
      <c r="P54" s="142">
        <f t="shared" si="4"/>
        <v>0</v>
      </c>
      <c r="Q54" s="137">
        <f t="shared" si="2"/>
        <v>0</v>
      </c>
      <c r="R54" s="144"/>
      <c r="S54" s="144"/>
      <c r="T54" s="144"/>
      <c r="U54" s="144"/>
      <c r="V54" s="144"/>
    </row>
    <row r="55" spans="1:22" s="18" customFormat="1" ht="24.95" customHeight="1">
      <c r="A55" s="17">
        <v>46</v>
      </c>
      <c r="B55" s="17"/>
      <c r="C55" s="45"/>
      <c r="D55" s="17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8">
        <f t="shared" si="3"/>
        <v>0</v>
      </c>
      <c r="P55" s="142">
        <f t="shared" si="4"/>
        <v>0</v>
      </c>
      <c r="Q55" s="137">
        <f t="shared" si="2"/>
        <v>0</v>
      </c>
      <c r="R55" s="144"/>
      <c r="S55" s="144"/>
      <c r="T55" s="144"/>
      <c r="U55" s="144"/>
      <c r="V55" s="144"/>
    </row>
    <row r="56" spans="1:22" s="18" customFormat="1" ht="24.95" customHeight="1">
      <c r="A56" s="17">
        <v>47</v>
      </c>
      <c r="B56" s="17"/>
      <c r="C56" s="45"/>
      <c r="D56" s="17"/>
      <c r="E56" s="145"/>
      <c r="F56" s="145"/>
      <c r="G56" s="145"/>
      <c r="H56" s="145"/>
      <c r="I56" s="145"/>
      <c r="J56" s="143"/>
      <c r="K56" s="145"/>
      <c r="L56" s="145"/>
      <c r="M56" s="145"/>
      <c r="N56" s="145"/>
      <c r="O56" s="148">
        <f t="shared" si="3"/>
        <v>0</v>
      </c>
      <c r="P56" s="142">
        <f t="shared" si="4"/>
        <v>0</v>
      </c>
      <c r="Q56" s="137">
        <f t="shared" si="2"/>
        <v>0</v>
      </c>
      <c r="R56" s="144"/>
      <c r="S56" s="144"/>
      <c r="T56" s="144"/>
      <c r="U56" s="144"/>
      <c r="V56" s="144"/>
    </row>
    <row r="57" spans="1:22" s="18" customFormat="1" ht="24.95" customHeight="1">
      <c r="A57" s="17">
        <v>48</v>
      </c>
      <c r="B57" s="17"/>
      <c r="C57" s="45"/>
      <c r="D57" s="17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8">
        <f t="shared" si="3"/>
        <v>0</v>
      </c>
      <c r="P57" s="142">
        <f t="shared" si="4"/>
        <v>0</v>
      </c>
      <c r="Q57" s="137">
        <f t="shared" si="2"/>
        <v>0</v>
      </c>
      <c r="R57" s="144"/>
      <c r="S57" s="144"/>
      <c r="T57" s="144"/>
      <c r="U57" s="144"/>
      <c r="V57" s="144"/>
    </row>
    <row r="58" spans="1:22" s="18" customFormat="1" ht="24.95" customHeight="1">
      <c r="A58" s="17">
        <v>49</v>
      </c>
      <c r="B58" s="17"/>
      <c r="C58" s="45"/>
      <c r="D58" s="17"/>
      <c r="E58" s="145"/>
      <c r="F58" s="145"/>
      <c r="G58" s="145"/>
      <c r="H58" s="145"/>
      <c r="I58" s="145"/>
      <c r="J58" s="143"/>
      <c r="K58" s="145"/>
      <c r="L58" s="145"/>
      <c r="M58" s="145"/>
      <c r="N58" s="145"/>
      <c r="O58" s="148">
        <f t="shared" si="3"/>
        <v>0</v>
      </c>
      <c r="P58" s="142">
        <f t="shared" si="4"/>
        <v>0</v>
      </c>
      <c r="Q58" s="137">
        <f t="shared" si="2"/>
        <v>0</v>
      </c>
      <c r="R58" s="144"/>
      <c r="S58" s="144"/>
      <c r="T58" s="144"/>
      <c r="U58" s="144"/>
      <c r="V58" s="144"/>
    </row>
    <row r="59" spans="1:22" s="18" customFormat="1" ht="24.95" customHeight="1">
      <c r="A59" s="17">
        <v>50</v>
      </c>
      <c r="B59" s="17"/>
      <c r="C59" s="45"/>
      <c r="D59" s="17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8">
        <f t="shared" si="3"/>
        <v>0</v>
      </c>
      <c r="P59" s="142">
        <f t="shared" si="4"/>
        <v>0</v>
      </c>
      <c r="Q59" s="137">
        <f t="shared" si="2"/>
        <v>0</v>
      </c>
      <c r="R59" s="144"/>
      <c r="S59" s="144"/>
      <c r="T59" s="144"/>
      <c r="U59" s="144"/>
      <c r="V59" s="144"/>
    </row>
    <row r="60" spans="1:22" s="18" customFormat="1" ht="24.95" customHeight="1">
      <c r="A60" s="17">
        <v>51</v>
      </c>
      <c r="B60" s="17"/>
      <c r="C60" s="45"/>
      <c r="D60" s="17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8">
        <f t="shared" si="3"/>
        <v>0</v>
      </c>
      <c r="P60" s="142">
        <f t="shared" si="4"/>
        <v>0</v>
      </c>
      <c r="Q60" s="137">
        <f t="shared" si="2"/>
        <v>0</v>
      </c>
      <c r="R60" s="144"/>
      <c r="S60" s="144"/>
      <c r="T60" s="144"/>
      <c r="U60" s="144"/>
      <c r="V60" s="144"/>
    </row>
    <row r="61" spans="1:22" s="18" customFormat="1" ht="24.95" customHeight="1">
      <c r="A61" s="17">
        <v>52</v>
      </c>
      <c r="B61" s="17"/>
      <c r="C61" s="45"/>
      <c r="D61" s="17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8">
        <f t="shared" si="3"/>
        <v>0</v>
      </c>
      <c r="P61" s="142">
        <f t="shared" si="4"/>
        <v>0</v>
      </c>
      <c r="Q61" s="137">
        <f t="shared" si="2"/>
        <v>0</v>
      </c>
      <c r="R61" s="144"/>
      <c r="S61" s="144"/>
      <c r="T61" s="144"/>
      <c r="U61" s="144"/>
      <c r="V61" s="144"/>
    </row>
    <row r="62" spans="1:22" s="18" customFormat="1" ht="24.95" customHeight="1">
      <c r="A62" s="17">
        <v>53</v>
      </c>
      <c r="B62" s="17"/>
      <c r="C62" s="45"/>
      <c r="D62" s="17"/>
      <c r="E62" s="145"/>
      <c r="F62" s="143"/>
      <c r="G62" s="145"/>
      <c r="H62" s="145"/>
      <c r="I62" s="145"/>
      <c r="J62" s="145"/>
      <c r="K62" s="145"/>
      <c r="L62" s="145"/>
      <c r="M62" s="145"/>
      <c r="N62" s="145"/>
      <c r="O62" s="148">
        <f t="shared" si="3"/>
        <v>0</v>
      </c>
      <c r="P62" s="142">
        <f t="shared" si="4"/>
        <v>0</v>
      </c>
      <c r="Q62" s="137">
        <f t="shared" si="2"/>
        <v>0</v>
      </c>
      <c r="R62" s="144"/>
      <c r="S62" s="144"/>
      <c r="T62" s="144"/>
      <c r="U62" s="144"/>
      <c r="V62" s="144"/>
    </row>
    <row r="63" spans="1:22" s="18" customFormat="1" ht="24.95" customHeight="1">
      <c r="A63" s="17">
        <v>54</v>
      </c>
      <c r="B63" s="17"/>
      <c r="C63" s="45"/>
      <c r="D63" s="17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8">
        <f t="shared" si="3"/>
        <v>0</v>
      </c>
      <c r="P63" s="142">
        <f t="shared" si="4"/>
        <v>0</v>
      </c>
      <c r="Q63" s="137">
        <f t="shared" si="2"/>
        <v>0</v>
      </c>
      <c r="R63" s="144"/>
      <c r="S63" s="144"/>
      <c r="T63" s="144"/>
      <c r="U63" s="144"/>
      <c r="V63" s="144"/>
    </row>
    <row r="64" spans="1:22" s="18" customFormat="1" ht="24.95" customHeight="1">
      <c r="A64" s="17">
        <v>55</v>
      </c>
      <c r="B64" s="17"/>
      <c r="C64" s="45"/>
      <c r="D64" s="17"/>
      <c r="E64" s="145"/>
      <c r="F64" s="143"/>
      <c r="G64" s="145"/>
      <c r="H64" s="145"/>
      <c r="I64" s="145"/>
      <c r="J64" s="145"/>
      <c r="K64" s="145"/>
      <c r="L64" s="145"/>
      <c r="M64" s="145"/>
      <c r="N64" s="145"/>
      <c r="O64" s="148">
        <f t="shared" si="3"/>
        <v>0</v>
      </c>
      <c r="P64" s="142">
        <f t="shared" si="4"/>
        <v>0</v>
      </c>
      <c r="Q64" s="137">
        <f t="shared" si="2"/>
        <v>0</v>
      </c>
      <c r="R64" s="144"/>
      <c r="S64" s="144"/>
      <c r="T64" s="144"/>
      <c r="U64" s="144"/>
      <c r="V64" s="144"/>
    </row>
    <row r="65" spans="1:22" s="18" customFormat="1" ht="24.95" customHeight="1">
      <c r="A65" s="17">
        <v>56</v>
      </c>
      <c r="B65" s="17"/>
      <c r="C65" s="45"/>
      <c r="D65" s="17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8">
        <f t="shared" si="3"/>
        <v>0</v>
      </c>
      <c r="P65" s="142">
        <f t="shared" si="4"/>
        <v>0</v>
      </c>
      <c r="Q65" s="137">
        <f t="shared" si="2"/>
        <v>0</v>
      </c>
      <c r="R65" s="144"/>
      <c r="S65" s="144"/>
      <c r="T65" s="144"/>
      <c r="U65" s="144"/>
      <c r="V65" s="144"/>
    </row>
    <row r="66" spans="1:22" s="18" customFormat="1" ht="24.95" customHeight="1">
      <c r="A66" s="17">
        <v>57</v>
      </c>
      <c r="B66" s="23"/>
      <c r="C66" s="24"/>
      <c r="D66" s="17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8">
        <f t="shared" si="3"/>
        <v>0</v>
      </c>
      <c r="P66" s="142">
        <f t="shared" si="4"/>
        <v>0</v>
      </c>
      <c r="Q66" s="137">
        <f t="shared" si="2"/>
        <v>0</v>
      </c>
      <c r="R66" s="144"/>
      <c r="S66" s="144"/>
      <c r="T66" s="144"/>
      <c r="U66" s="144"/>
      <c r="V66" s="144"/>
    </row>
    <row r="67" spans="1:22" s="18" customFormat="1" ht="24.95" customHeight="1">
      <c r="A67" s="17">
        <v>58</v>
      </c>
      <c r="B67" s="23"/>
      <c r="C67" s="24"/>
      <c r="D67" s="17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8">
        <f t="shared" si="3"/>
        <v>0</v>
      </c>
      <c r="P67" s="142">
        <f t="shared" si="4"/>
        <v>0</v>
      </c>
      <c r="Q67" s="137">
        <f t="shared" si="2"/>
        <v>0</v>
      </c>
      <c r="R67" s="144"/>
      <c r="S67" s="144"/>
      <c r="T67" s="144"/>
      <c r="U67" s="144"/>
      <c r="V67" s="144"/>
    </row>
    <row r="68" spans="1:22" s="18" customFormat="1" ht="24.95" customHeight="1">
      <c r="A68" s="17">
        <v>59</v>
      </c>
      <c r="B68" s="23"/>
      <c r="C68" s="24"/>
      <c r="D68" s="17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8">
        <f t="shared" si="3"/>
        <v>0</v>
      </c>
      <c r="P68" s="142">
        <f t="shared" si="4"/>
        <v>0</v>
      </c>
      <c r="Q68" s="137">
        <f t="shared" si="2"/>
        <v>0</v>
      </c>
      <c r="R68" s="144"/>
      <c r="S68" s="144"/>
      <c r="T68" s="144"/>
      <c r="U68" s="144"/>
      <c r="V68" s="144"/>
    </row>
    <row r="69" spans="1:22" s="18" customFormat="1" ht="24.95" customHeight="1">
      <c r="A69" s="17">
        <v>60</v>
      </c>
      <c r="B69" s="23"/>
      <c r="C69" s="24"/>
      <c r="D69" s="17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8">
        <f t="shared" si="3"/>
        <v>0</v>
      </c>
      <c r="P69" s="142">
        <f t="shared" si="4"/>
        <v>0</v>
      </c>
      <c r="Q69" s="137">
        <f t="shared" si="2"/>
        <v>0</v>
      </c>
      <c r="R69" s="144"/>
      <c r="S69" s="144"/>
      <c r="T69" s="144"/>
      <c r="U69" s="144"/>
      <c r="V69" s="144"/>
    </row>
    <row r="70" spans="1:22" s="18" customFormat="1" ht="24.95" customHeight="1">
      <c r="A70" s="17">
        <v>61</v>
      </c>
      <c r="B70" s="23"/>
      <c r="C70" s="24"/>
      <c r="D70" s="17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8">
        <f t="shared" si="3"/>
        <v>0</v>
      </c>
      <c r="P70" s="142">
        <f t="shared" si="4"/>
        <v>0</v>
      </c>
      <c r="Q70" s="137">
        <f t="shared" si="2"/>
        <v>0</v>
      </c>
      <c r="R70" s="144"/>
      <c r="S70" s="144"/>
      <c r="T70" s="144"/>
      <c r="U70" s="144"/>
      <c r="V70" s="144"/>
    </row>
    <row r="71" spans="1:22" s="18" customFormat="1" ht="24.95" customHeight="1">
      <c r="A71" s="17">
        <v>62</v>
      </c>
      <c r="B71" s="23"/>
      <c r="C71" s="24"/>
      <c r="D71" s="17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8">
        <f t="shared" si="3"/>
        <v>0</v>
      </c>
      <c r="P71" s="142">
        <f t="shared" si="4"/>
        <v>0</v>
      </c>
      <c r="Q71" s="137">
        <f t="shared" si="2"/>
        <v>0</v>
      </c>
      <c r="R71" s="144"/>
      <c r="S71" s="144"/>
      <c r="T71" s="144"/>
      <c r="U71" s="144"/>
      <c r="V71" s="144"/>
    </row>
    <row r="72" spans="1:22" s="18" customFormat="1" ht="24.95" customHeight="1">
      <c r="A72" s="17">
        <v>63</v>
      </c>
      <c r="B72" s="23"/>
      <c r="C72" s="24"/>
      <c r="D72" s="17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8">
        <f t="shared" si="3"/>
        <v>0</v>
      </c>
      <c r="P72" s="142">
        <f t="shared" si="4"/>
        <v>0</v>
      </c>
      <c r="Q72" s="137">
        <f t="shared" si="2"/>
        <v>0</v>
      </c>
      <c r="R72" s="144"/>
      <c r="S72" s="144"/>
      <c r="T72" s="144"/>
      <c r="U72" s="144"/>
      <c r="V72" s="144"/>
    </row>
    <row r="73" spans="1:22" s="18" customFormat="1" ht="24.95" customHeight="1">
      <c r="A73" s="17">
        <v>64</v>
      </c>
      <c r="B73" s="23"/>
      <c r="C73" s="24"/>
      <c r="D73" s="17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8">
        <f t="shared" si="3"/>
        <v>0</v>
      </c>
      <c r="P73" s="142">
        <f t="shared" si="4"/>
        <v>0</v>
      </c>
      <c r="Q73" s="137">
        <f t="shared" si="2"/>
        <v>0</v>
      </c>
      <c r="R73" s="144"/>
      <c r="S73" s="144"/>
      <c r="T73" s="144"/>
      <c r="U73" s="144"/>
      <c r="V73" s="144"/>
    </row>
    <row r="74" spans="1:22" s="18" customFormat="1" ht="24.95" customHeight="1">
      <c r="A74" s="17">
        <v>65</v>
      </c>
      <c r="B74" s="23"/>
      <c r="C74" s="24"/>
      <c r="D74" s="17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8">
        <f t="shared" ref="O74:O84" si="5">SUM(E74:N74)</f>
        <v>0</v>
      </c>
      <c r="P74" s="142">
        <f t="shared" ref="P74:P84" si="6">O74*5/15</f>
        <v>0</v>
      </c>
      <c r="Q74" s="137">
        <f t="shared" si="2"/>
        <v>0</v>
      </c>
      <c r="R74" s="144"/>
      <c r="S74" s="144"/>
      <c r="T74" s="144"/>
      <c r="U74" s="144"/>
      <c r="V74" s="144"/>
    </row>
    <row r="75" spans="1:22" s="18" customFormat="1" ht="24.95" customHeight="1">
      <c r="A75" s="17">
        <v>66</v>
      </c>
      <c r="B75" s="23"/>
      <c r="C75" s="24"/>
      <c r="D75" s="17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8">
        <f t="shared" si="5"/>
        <v>0</v>
      </c>
      <c r="P75" s="142">
        <f t="shared" si="6"/>
        <v>0</v>
      </c>
      <c r="Q75" s="137">
        <f t="shared" ref="Q75:Q84" si="7">+P75*(100/5)</f>
        <v>0</v>
      </c>
      <c r="R75" s="144"/>
      <c r="S75" s="144"/>
      <c r="T75" s="144"/>
      <c r="U75" s="144"/>
      <c r="V75" s="144"/>
    </row>
    <row r="76" spans="1:22" s="18" customFormat="1" ht="24.95" customHeight="1">
      <c r="A76" s="17">
        <v>67</v>
      </c>
      <c r="B76" s="23"/>
      <c r="C76" s="24"/>
      <c r="D76" s="17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8">
        <f t="shared" si="5"/>
        <v>0</v>
      </c>
      <c r="P76" s="142">
        <f t="shared" si="6"/>
        <v>0</v>
      </c>
      <c r="Q76" s="137">
        <f t="shared" si="7"/>
        <v>0</v>
      </c>
      <c r="R76" s="144"/>
      <c r="S76" s="144"/>
      <c r="T76" s="144"/>
      <c r="U76" s="144"/>
      <c r="V76" s="144"/>
    </row>
    <row r="77" spans="1:22" s="18" customFormat="1" ht="24.95" customHeight="1">
      <c r="A77" s="17">
        <v>68</v>
      </c>
      <c r="B77" s="23"/>
      <c r="C77" s="24"/>
      <c r="D77" s="17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8">
        <f t="shared" si="5"/>
        <v>0</v>
      </c>
      <c r="P77" s="142">
        <f t="shared" si="6"/>
        <v>0</v>
      </c>
      <c r="Q77" s="137">
        <f t="shared" si="7"/>
        <v>0</v>
      </c>
      <c r="R77" s="144"/>
      <c r="S77" s="144"/>
      <c r="T77" s="144"/>
      <c r="U77" s="144"/>
      <c r="V77" s="144"/>
    </row>
    <row r="78" spans="1:22" s="18" customFormat="1" ht="24.95" customHeight="1">
      <c r="A78" s="17">
        <v>69</v>
      </c>
      <c r="B78" s="23"/>
      <c r="C78" s="24"/>
      <c r="D78" s="17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8">
        <f t="shared" si="5"/>
        <v>0</v>
      </c>
      <c r="P78" s="142">
        <f t="shared" si="6"/>
        <v>0</v>
      </c>
      <c r="Q78" s="137">
        <f t="shared" si="7"/>
        <v>0</v>
      </c>
      <c r="R78" s="144"/>
      <c r="S78" s="144"/>
      <c r="T78" s="144"/>
      <c r="U78" s="144"/>
      <c r="V78" s="144"/>
    </row>
    <row r="79" spans="1:22" s="18" customFormat="1" ht="24.95" customHeight="1">
      <c r="A79" s="17">
        <v>70</v>
      </c>
      <c r="B79" s="23"/>
      <c r="C79" s="24"/>
      <c r="D79" s="17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8">
        <f t="shared" si="5"/>
        <v>0</v>
      </c>
      <c r="P79" s="142">
        <f t="shared" si="6"/>
        <v>0</v>
      </c>
      <c r="Q79" s="137">
        <f t="shared" si="7"/>
        <v>0</v>
      </c>
      <c r="R79" s="144"/>
      <c r="S79" s="144"/>
      <c r="T79" s="144"/>
      <c r="U79" s="144"/>
      <c r="V79" s="144"/>
    </row>
    <row r="80" spans="1:22" s="18" customFormat="1" ht="24.95" customHeight="1">
      <c r="A80" s="17">
        <v>71</v>
      </c>
      <c r="B80" s="23"/>
      <c r="C80" s="24"/>
      <c r="D80" s="17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8">
        <f t="shared" si="5"/>
        <v>0</v>
      </c>
      <c r="P80" s="142">
        <f t="shared" si="6"/>
        <v>0</v>
      </c>
      <c r="Q80" s="137">
        <f t="shared" si="7"/>
        <v>0</v>
      </c>
      <c r="R80" s="144"/>
      <c r="S80" s="144"/>
      <c r="T80" s="144"/>
      <c r="U80" s="144"/>
      <c r="V80" s="144"/>
    </row>
    <row r="81" spans="1:22" s="18" customFormat="1" ht="24.95" customHeight="1">
      <c r="A81" s="17">
        <v>72</v>
      </c>
      <c r="B81" s="23"/>
      <c r="C81" s="24"/>
      <c r="D81" s="17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8">
        <f t="shared" si="5"/>
        <v>0</v>
      </c>
      <c r="P81" s="142">
        <f t="shared" si="6"/>
        <v>0</v>
      </c>
      <c r="Q81" s="137">
        <f t="shared" si="7"/>
        <v>0</v>
      </c>
      <c r="R81" s="144"/>
      <c r="S81" s="144"/>
      <c r="T81" s="144"/>
      <c r="U81" s="144"/>
      <c r="V81" s="144"/>
    </row>
    <row r="82" spans="1:22" s="18" customFormat="1" ht="24.95" customHeight="1">
      <c r="A82" s="17">
        <v>73</v>
      </c>
      <c r="B82" s="23"/>
      <c r="C82" s="24"/>
      <c r="D82" s="17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8">
        <f t="shared" si="5"/>
        <v>0</v>
      </c>
      <c r="P82" s="142">
        <f t="shared" si="6"/>
        <v>0</v>
      </c>
      <c r="Q82" s="137">
        <f t="shared" si="7"/>
        <v>0</v>
      </c>
      <c r="R82" s="144"/>
      <c r="S82" s="144"/>
      <c r="T82" s="144"/>
      <c r="U82" s="144"/>
      <c r="V82" s="144"/>
    </row>
    <row r="83" spans="1:22" s="18" customFormat="1" ht="24.95" customHeight="1">
      <c r="A83" s="17">
        <v>74</v>
      </c>
      <c r="B83" s="23"/>
      <c r="C83" s="24"/>
      <c r="D83" s="17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8">
        <f t="shared" si="5"/>
        <v>0</v>
      </c>
      <c r="P83" s="142">
        <f t="shared" si="6"/>
        <v>0</v>
      </c>
      <c r="Q83" s="137">
        <f t="shared" si="7"/>
        <v>0</v>
      </c>
      <c r="R83" s="144"/>
      <c r="S83" s="144"/>
      <c r="T83" s="144"/>
      <c r="U83" s="144"/>
      <c r="V83" s="144"/>
    </row>
    <row r="84" spans="1:22" s="18" customFormat="1" ht="24.95" customHeight="1">
      <c r="A84" s="17">
        <v>75</v>
      </c>
      <c r="B84" s="23"/>
      <c r="C84" s="24"/>
      <c r="D84" s="17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8">
        <f t="shared" si="5"/>
        <v>0</v>
      </c>
      <c r="P84" s="142">
        <f t="shared" si="6"/>
        <v>0</v>
      </c>
      <c r="Q84" s="137">
        <f t="shared" si="7"/>
        <v>0</v>
      </c>
      <c r="R84" s="144"/>
      <c r="S84" s="144"/>
      <c r="T84" s="144"/>
      <c r="U84" s="144"/>
      <c r="V84" s="144"/>
    </row>
    <row r="85" spans="1:22" ht="24.95" customHeight="1"/>
  </sheetData>
  <mergeCells count="11">
    <mergeCell ref="P6:P8"/>
    <mergeCell ref="Q6:Q7"/>
    <mergeCell ref="O6:O8"/>
    <mergeCell ref="J1:L1"/>
    <mergeCell ref="C2:O2"/>
    <mergeCell ref="A3:O3"/>
    <mergeCell ref="A4:O4"/>
    <mergeCell ref="E5:N5"/>
    <mergeCell ref="A6:A8"/>
    <mergeCell ref="B6:B8"/>
    <mergeCell ref="C6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การเข้าชั้นเรียน</vt:lpstr>
      <vt:lpstr>บันทึกการพัฒนาการเรียนรู้</vt:lpstr>
      <vt:lpstr>คะแนนใบงาน</vt:lpstr>
      <vt:lpstr>คะแนนการทำงานเป็นทีม</vt:lpstr>
      <vt:lpstr>คะแนนโครงงาน</vt:lpstr>
      <vt:lpstr>คะแนนรวม&amp;เกรด</vt:lpstr>
      <vt:lpstr>TQF Learning Outcome</vt:lpstr>
      <vt:lpstr>ความรับผิดชอบ</vt:lpstr>
      <vt:lpstr>คะแนนใบงาน!Print_Titles</vt:lpstr>
      <vt:lpstr>'คะแนนรวม&amp;เกรด'!Print_Titles</vt:lpstr>
    </vt:vector>
  </TitlesOfParts>
  <Company>KhonKaen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goft</dc:creator>
  <cp:lastModifiedBy>ANN</cp:lastModifiedBy>
  <cp:lastPrinted>2017-07-13T07:17:25Z</cp:lastPrinted>
  <dcterms:created xsi:type="dcterms:W3CDTF">2012-06-25T06:49:45Z</dcterms:created>
  <dcterms:modified xsi:type="dcterms:W3CDTF">2018-02-14T14:39:08Z</dcterms:modified>
</cp:coreProperties>
</file>